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3690" yWindow="1455" windowWidth="15375" windowHeight="7785" activeTab="1"/>
  </bookViews>
  <sheets>
    <sheet name="1. Indice" sheetId="1" r:id="rId1"/>
    <sheet name="2.Indicadores marketing digital" sheetId="2" r:id="rId2"/>
    <sheet name="Tablas" sheetId="3" state="hidden" r:id="rId3"/>
    <sheet name="CAadquisición" sheetId="4" state="hidden" r:id="rId4"/>
  </sheets>
  <definedNames>
    <definedName name="Gestión_comercial" localSheetId="1">#REF!</definedName>
    <definedName name="Gestión_comercial">#REF!</definedName>
    <definedName name="Logomarca">#REF!</definedName>
  </definedNames>
  <calcPr calcId="191029"/>
  <extLst/>
</workbook>
</file>

<file path=xl/comments2.xml><?xml version="1.0" encoding="utf-8"?>
<comments xmlns="http://schemas.openxmlformats.org/spreadsheetml/2006/main">
  <authors>
    <author>argocd</author>
  </authors>
  <commentList>
    <comment ref="C12" authorId="0">
      <text>
        <r>
          <rPr>
            <sz val="11"/>
            <color theme="1"/>
            <rFont val="Calibri"/>
            <family val="2"/>
            <scheme val="minor"/>
          </rPr>
          <t>======
ID#AAAAX3USodI
    (2022-04-05 20:00:30)
Son aquellos que visitan la página o la campaña. Si no se evidencia la medicion dejar el mismo # del clics CTR</t>
        </r>
      </text>
    </comment>
    <comment ref="I13" authorId="0">
      <text>
        <r>
          <rPr>
            <sz val="11"/>
            <color theme="1"/>
            <rFont val="Calibri"/>
            <family val="2"/>
            <scheme val="minor"/>
          </rPr>
          <t>======
ID#AAAAX3USodM
    (2022-04-05 20:00:30)
Costo por clic</t>
        </r>
      </text>
    </comment>
    <comment ref="I14" authorId="0">
      <text>
        <r>
          <rPr>
            <sz val="11"/>
            <color theme="1"/>
            <rFont val="Calibri"/>
            <family val="2"/>
            <scheme val="minor"/>
          </rPr>
          <t>======
ID#AAAAX3USodQ
    (2022-04-05 20:00:30)
Costo por lead</t>
        </r>
      </text>
    </comment>
    <comment ref="I15" authorId="0">
      <text>
        <r>
          <rPr>
            <sz val="11"/>
            <color theme="1"/>
            <rFont val="Calibri"/>
            <family val="2"/>
            <scheme val="minor"/>
          </rPr>
          <t>======
ID#AAAAX3USodE
    (2022-04-05 20:00:30)
Costo de adquisición del cliente por el valor invertido en esta campaña</t>
        </r>
      </text>
    </comment>
  </commentList>
</comments>
</file>

<file path=xl/sharedStrings.xml><?xml version="1.0" encoding="utf-8"?>
<sst xmlns="http://schemas.openxmlformats.org/spreadsheetml/2006/main" count="88" uniqueCount="82">
  <si>
    <t>Con esta herramienta podrás saber:</t>
  </si>
  <si>
    <t>Te daremos recomendaciones en qué parte de funnel optimizar</t>
  </si>
  <si>
    <t>Podrás conocer el costo de adquisión de tu clientes con campañas pagas</t>
  </si>
  <si>
    <t xml:space="preserve">PASO 1. Preparar la información </t>
  </si>
  <si>
    <t>GLOSARIO. No tenemos que saber de todo, por eso te dejamos acá algunas palabras relevantes que es importante que conozcas su significado</t>
  </si>
  <si>
    <t>Visitantes: Son el total que visitaron tu publicidad paga pero no hicieron clic</t>
  </si>
  <si>
    <t>Leads: Son los potenciales compradores, que muestran interés pero todavía no han definido comprarte</t>
  </si>
  <si>
    <t>Conversión: Son las ventas reales que hagas con campañas de marketing digital</t>
  </si>
  <si>
    <t>CPC: El costo por clic; es decir del valor total invertido en publicidad digital dividido el total de clics</t>
  </si>
  <si>
    <t>CPL: El costo por lead; es decir el total invertido en publicidad digital  dividido por el total leads generados</t>
  </si>
  <si>
    <t>Indicadores de campañas pagas 
Por favor sigue los pasos de arriba hacia abajo y disfruta de nuestra herramienta</t>
  </si>
  <si>
    <t>Ingresar Datos</t>
  </si>
  <si>
    <t>Datos a copiar y pegar en valores en tablas para alimentar gráficas</t>
  </si>
  <si>
    <t>TOTAL DE CLICS, POSIBLES CLIENTES Y CIERRES DE VENTAS</t>
  </si>
  <si>
    <t>Presupuesto de la campaña</t>
  </si>
  <si>
    <t>Paso 1</t>
  </si>
  <si>
    <t>Paso 2</t>
  </si>
  <si>
    <r>
      <rPr>
        <b/>
        <sz val="14"/>
        <color theme="0"/>
        <rFont val="Calibri"/>
        <family val="2"/>
      </rPr>
      <t xml:space="preserve">Por favor incluye el valor total gastado en las campañas del mes en la celda </t>
    </r>
    <r>
      <rPr>
        <b/>
        <u val="single"/>
        <sz val="14"/>
        <color theme="0"/>
        <rFont val="Calibri"/>
        <family val="2"/>
      </rPr>
      <t>J11</t>
    </r>
  </si>
  <si>
    <t>Incluye los visitantes de la campaña</t>
  </si>
  <si>
    <t>% de conversión</t>
  </si>
  <si>
    <t>Por favor incluye el valor que invertiste en la campaña</t>
  </si>
  <si>
    <t>¿Cuántos clics realizaron?</t>
  </si>
  <si>
    <t>CPC: El costo por clic fue de:</t>
  </si>
  <si>
    <t>De esos clics, ¿cuántos fueron potenciales clientes (leads)?</t>
  </si>
  <si>
    <t>CPL: El costo por lead fue:</t>
  </si>
  <si>
    <t>Paso 3</t>
  </si>
  <si>
    <t>Evalua los resultados que tienes en las campañas periodo a periodo y revisa que todos esten mejorando. En la fila 20 por favor incluye los meses o periodos a analizar</t>
  </si>
  <si>
    <t>Embudo</t>
  </si>
  <si>
    <t># del Periodo</t>
  </si>
  <si>
    <t>Clics para generar interés. Parte de arriba del Funnel</t>
  </si>
  <si>
    <t>Leads del público que capturaste. Parte del medio del funnel.</t>
  </si>
  <si>
    <t>Lo más importante Conversión=ventas. La parte final del funnel</t>
  </si>
  <si>
    <t>Indicador ($)</t>
  </si>
  <si>
    <t>CPC (x clic)</t>
  </si>
  <si>
    <t>CPL (x lead)</t>
  </si>
  <si>
    <t>CAC (x adquisión)</t>
  </si>
  <si>
    <t>Paso 4</t>
  </si>
  <si>
    <t>Analiza el resultado de cada gráfica y revisa la tendencia. Si no estás mejorando ve al paso 5</t>
  </si>
  <si>
    <t>Paso 5</t>
  </si>
  <si>
    <t>Nuestras principales recomendaciones</t>
  </si>
  <si>
    <t>Paso 5.1</t>
  </si>
  <si>
    <t>Escoge el periodo a analizar</t>
  </si>
  <si>
    <t>Frente al mes anterior:</t>
  </si>
  <si>
    <t>¿Cómo te fue en crecimiento frente al mes anterior?</t>
  </si>
  <si>
    <t>Decreció</t>
  </si>
  <si>
    <t>Creció</t>
  </si>
  <si>
    <t>Revisa muy bien el objetivo de la campaña, el público objetivo y  si efectivamente estás conectando el problema que identificaste del cliente con una solución. Recuerda que debes generar mucho interés para que el cliente haga clic y tenga presente la solución para tomar una decisión ojalá para explorar lo que ofreces. Genera intriga, interés y seguro más interés obtendrás</t>
  </si>
  <si>
    <t>Maravilloso, vas creciendo en alcance</t>
  </si>
  <si>
    <t>Revisa cómo estás atendiendo a tus clientes. Pregúntate: ¿Estoy respondiendo a tiempo? ¿Lo que piden es realmente lo que ofrezco? ¿ En las conversaciones en las que se pierde el lead o potencial comprador hay similitudes? Seguro encontrarás camino para optimizar y tener mejores resultados</t>
  </si>
  <si>
    <t>Importante este crecimiento, revisa si estás optimizando el funnel de conversión</t>
  </si>
  <si>
    <t>Este proceso es el más importante, en este caso reduciste tus resultados frente al periodo anterior. Entonces revisa muy bien tu producto o servicio y cómo le estás llegando al cliente. Recuerda que los beneficios y funcionalidades de lo que ofreces deben ser evidentes para el cliente dependiendo de que estén buscando o que problema estés solucionando. Obsesionate en entender el problema, muchas veces es más el cómo adaptamos el producto a lo que pide el mercado que en si ls funcionalidades que ofreces.</t>
  </si>
  <si>
    <t>Espectacular la gestión que vas haciendo. Revisa las micro optimizaciones del funnel para seguir mejorando</t>
  </si>
  <si>
    <t>Tienes que revisar este indicador</t>
  </si>
  <si>
    <t>Vas mejorando</t>
  </si>
  <si>
    <t>Incluir información</t>
  </si>
  <si>
    <t>Fecha</t>
  </si>
  <si>
    <t>Promedio por compra</t>
  </si>
  <si>
    <t>¿Cuántas veces compró?</t>
  </si>
  <si>
    <t>CLTV</t>
  </si>
  <si>
    <t>Incluye el margen</t>
  </si>
  <si>
    <t>Precio de venta</t>
  </si>
  <si>
    <t>Costo Producto(s)</t>
  </si>
  <si>
    <t>Margen Bruto</t>
  </si>
  <si>
    <t>Margen Bruto %</t>
  </si>
  <si>
    <t>Pauta por cliente</t>
  </si>
  <si>
    <t>Cierre Comercial</t>
  </si>
  <si>
    <t>Utilidad Operacional</t>
  </si>
  <si>
    <t>Margen operacional</t>
  </si>
  <si>
    <t>En dónde enfocar los esfuerzos y revisar tu desempeño frente al mes anterior</t>
  </si>
  <si>
    <t>Clics: todos aquellos que visitaron la publidad paga pero SI hicieron clic (es igual al CTR: click through rate)</t>
  </si>
  <si>
    <t>CAC: El costo por lograr conquistar; es decir el total invertido en publicidad digital dividido por el total de ventas realizadas</t>
  </si>
  <si>
    <t xml:space="preserve"> - A continuación las principales conversiones del archivo.
-  Pon mucha atención a los colores y podrás sacar mayor provecho de la herramienta.</t>
  </si>
  <si>
    <t>Por favor responde las siguientes 4 preguntas con los resultados que obtuviste en lascampañas pagas del mes o el periodo a analizar. Los datos los puedes obtener del business suite o google analytics</t>
  </si>
  <si>
    <t>Finalmente, ¿ cuántas ventas realizaste a partir de esta campaña?</t>
  </si>
  <si>
    <t>Por favor copia y pega los datos en valores de la fila 21 a la 23</t>
  </si>
  <si>
    <t>Por favor copia y pega los datos en valores de la fila  26 a 28</t>
  </si>
  <si>
    <t>CAC: El costo por lograr conquistar el cliente fue:</t>
  </si>
  <si>
    <t>¿Qué necesitas para comenzar?
1. Saber cuánto gastaste en campañas pagas digitales o la información que tienes en tu red social
2. Conocer los principales resultados, alcance, interacción,  clics, leads y ventas reales en cantidades y en dinero
3. Incluir la información para poder analizar los resultados</t>
  </si>
  <si>
    <t>Alcance: A qué público total estás llegando</t>
  </si>
  <si>
    <t>Interacción: La cantidad de personas que interactuaron con la publicación</t>
  </si>
  <si>
    <t>Comparar los resultados en la campañas de marketing periodo a periodo y publicaciones orgánicas</t>
  </si>
  <si>
    <t>Celdas en las que debes pegar la información para que puedas ver los comparativos en las gráficas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</si>
</sst>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d/m/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i/>
      <sz val="11"/>
      <color rgb="FF1F3864"/>
      <name val="Calibri"/>
      <family val="2"/>
    </font>
    <font>
      <b/>
      <u val="single"/>
      <sz val="14"/>
      <color theme="0"/>
      <name val="Calibri"/>
      <family val="2"/>
    </font>
    <font>
      <sz val="9"/>
      <color rgb="FF000000"/>
      <name val="Calibri"/>
      <family val="2"/>
    </font>
    <font>
      <sz val="9"/>
      <color rgb="FF1A1A1A"/>
      <name val="Calibri"/>
      <family val="2"/>
    </font>
    <font>
      <sz val="14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1E4E7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2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3" borderId="0" xfId="0" applyFont="1" applyFill="1" applyBorder="1"/>
    <xf numFmtId="0" fontId="2" fillId="0" borderId="5" xfId="0" applyFont="1" applyBorder="1"/>
    <xf numFmtId="0" fontId="3" fillId="3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2" borderId="0" xfId="0" applyFont="1" applyFill="1" applyBorder="1"/>
    <xf numFmtId="0" fontId="4" fillId="0" borderId="0" xfId="0" applyFont="1"/>
    <xf numFmtId="0" fontId="2" fillId="0" borderId="0" xfId="0" applyFo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vertical="center" wrapText="1"/>
    </xf>
    <xf numFmtId="164" fontId="4" fillId="6" borderId="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11" xfId="0" applyFont="1" applyFill="1" applyBorder="1" applyAlignment="1">
      <alignment wrapText="1"/>
    </xf>
    <xf numFmtId="164" fontId="4" fillId="6" borderId="7" xfId="0" applyNumberFormat="1" applyFont="1" applyFill="1" applyBorder="1"/>
    <xf numFmtId="9" fontId="4" fillId="7" borderId="7" xfId="0" applyNumberFormat="1" applyFont="1" applyFill="1" applyBorder="1"/>
    <xf numFmtId="0" fontId="2" fillId="5" borderId="11" xfId="0" applyFont="1" applyFill="1" applyBorder="1" applyAlignment="1">
      <alignment horizontal="center" vertical="center" wrapText="1"/>
    </xf>
    <xf numFmtId="164" fontId="2" fillId="7" borderId="7" xfId="0" applyNumberFormat="1" applyFont="1" applyFill="1" applyBorder="1"/>
    <xf numFmtId="0" fontId="3" fillId="8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64" fontId="7" fillId="6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9" fontId="4" fillId="9" borderId="7" xfId="0" applyNumberFormat="1" applyFont="1" applyFill="1" applyBorder="1" applyAlignment="1">
      <alignment vertical="center"/>
    </xf>
    <xf numFmtId="9" fontId="2" fillId="0" borderId="0" xfId="0" applyNumberFormat="1" applyFont="1"/>
    <xf numFmtId="9" fontId="4" fillId="0" borderId="0" xfId="0" applyNumberFormat="1" applyFont="1"/>
    <xf numFmtId="164" fontId="7" fillId="2" borderId="7" xfId="0" applyNumberFormat="1" applyFont="1" applyFill="1" applyBorder="1" applyAlignment="1">
      <alignment horizontal="center"/>
    </xf>
    <xf numFmtId="164" fontId="4" fillId="9" borderId="7" xfId="0" applyNumberFormat="1" applyFont="1" applyFill="1" applyBorder="1"/>
    <xf numFmtId="0" fontId="3" fillId="8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1" fillId="5" borderId="13" xfId="0" applyFont="1" applyFill="1" applyBorder="1"/>
    <xf numFmtId="164" fontId="12" fillId="6" borderId="12" xfId="0" applyNumberFormat="1" applyFont="1" applyFill="1" applyBorder="1" applyAlignment="1">
      <alignment vertical="center"/>
    </xf>
    <xf numFmtId="0" fontId="7" fillId="5" borderId="12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10" borderId="0" xfId="0" applyFont="1" applyFill="1" applyBorder="1"/>
    <xf numFmtId="0" fontId="2" fillId="0" borderId="13" xfId="0" applyFont="1" applyBorder="1" applyAlignment="1">
      <alignment vertical="center"/>
    </xf>
    <xf numFmtId="165" fontId="7" fillId="10" borderId="14" xfId="0" applyNumberFormat="1" applyFont="1" applyFill="1" applyBorder="1" applyAlignment="1">
      <alignment horizontal="center"/>
    </xf>
    <xf numFmtId="165" fontId="7" fillId="10" borderId="1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16" xfId="0" applyNumberFormat="1" applyFont="1" applyBorder="1"/>
    <xf numFmtId="0" fontId="2" fillId="10" borderId="16" xfId="0" applyFont="1" applyFill="1" applyBorder="1"/>
    <xf numFmtId="9" fontId="2" fillId="10" borderId="0" xfId="0" applyNumberFormat="1" applyFont="1" applyFill="1" applyBorder="1"/>
    <xf numFmtId="0" fontId="2" fillId="0" borderId="16" xfId="0" applyFont="1" applyBorder="1"/>
    <xf numFmtId="0" fontId="7" fillId="11" borderId="4" xfId="0" applyFont="1" applyFill="1" applyBorder="1"/>
    <xf numFmtId="164" fontId="7" fillId="11" borderId="0" xfId="0" applyNumberFormat="1" applyFont="1" applyFill="1" applyBorder="1"/>
    <xf numFmtId="164" fontId="7" fillId="11" borderId="16" xfId="0" applyNumberFormat="1" applyFont="1" applyFill="1" applyBorder="1"/>
    <xf numFmtId="0" fontId="13" fillId="0" borderId="4" xfId="0" applyFont="1" applyBorder="1"/>
    <xf numFmtId="9" fontId="13" fillId="0" borderId="0" xfId="0" applyNumberFormat="1" applyFont="1"/>
    <xf numFmtId="9" fontId="13" fillId="0" borderId="16" xfId="0" applyNumberFormat="1" applyFont="1" applyBorder="1"/>
    <xf numFmtId="164" fontId="2" fillId="10" borderId="0" xfId="0" applyNumberFormat="1" applyFont="1" applyFill="1" applyBorder="1"/>
    <xf numFmtId="0" fontId="2" fillId="5" borderId="4" xfId="0" applyFont="1" applyFill="1" applyBorder="1"/>
    <xf numFmtId="164" fontId="2" fillId="5" borderId="0" xfId="0" applyNumberFormat="1" applyFont="1" applyFill="1" applyBorder="1"/>
    <xf numFmtId="164" fontId="2" fillId="5" borderId="16" xfId="0" applyNumberFormat="1" applyFont="1" applyFill="1" applyBorder="1"/>
    <xf numFmtId="0" fontId="13" fillId="0" borderId="8" xfId="0" applyFont="1" applyBorder="1"/>
    <xf numFmtId="9" fontId="13" fillId="0" borderId="9" xfId="0" applyNumberFormat="1" applyFont="1" applyBorder="1"/>
    <xf numFmtId="9" fontId="13" fillId="0" borderId="17" xfId="0" applyNumberFormat="1" applyFont="1" applyBorder="1"/>
    <xf numFmtId="0" fontId="2" fillId="0" borderId="17" xfId="0" applyFont="1" applyBorder="1"/>
    <xf numFmtId="0" fontId="0" fillId="0" borderId="0" xfId="0" applyFont="1" applyAlignment="1">
      <alignment/>
    </xf>
    <xf numFmtId="0" fontId="2" fillId="2" borderId="0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4" borderId="18" xfId="0" applyFont="1" applyFill="1" applyBorder="1" applyAlignment="1">
      <alignment wrapText="1"/>
    </xf>
    <xf numFmtId="0" fontId="3" fillId="3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9" fontId="11" fillId="2" borderId="13" xfId="0" applyNumberFormat="1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0" fontId="3" fillId="8" borderId="13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center"/>
    </xf>
    <xf numFmtId="9" fontId="1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5" xfId="0" applyFont="1" applyBorder="1"/>
    <xf numFmtId="0" fontId="3" fillId="8" borderId="25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164" fontId="5" fillId="8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6" borderId="1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2" fillId="9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7" xfId="0" applyFont="1" applyBorder="1"/>
    <xf numFmtId="0" fontId="3" fillId="8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D8D8D8"/>
          <bgColor rgb="FFD8D8D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Indicador captación de leads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Conversión a ventas</c:v>
          </c:tx>
          <c:spPr>
            <a:ln w="28575" cmpd="sng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'2.Indicadores marketing digital'!$D$20:$O$20</c:f>
              <c:numCache/>
            </c:numRef>
          </c:cat>
          <c:val>
            <c:numRef>
              <c:f>'2.Indicadores marketing digital'!$D$23:$O$23</c:f>
              <c:numCache/>
            </c:numRef>
          </c:val>
          <c:smooth val="0"/>
        </c:ser>
        <c:axId val="59191287"/>
        <c:axId val="62959536"/>
      </c:lineChart>
      <c:catAx>
        <c:axId val="5919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59536"/>
        <c:crosses val="autoZero"/>
        <c:auto val="1"/>
        <c:lblOffset val="100"/>
        <c:noMultiLvlLbl val="1"/>
      </c:catAx>
      <c:valAx>
        <c:axId val="62959536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9128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1A1A1A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Indicador Conversión Ventas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Conversión a lead</c:v>
          </c:tx>
          <c:spPr>
            <a:ln w="28575" cmpd="sng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'2.Indicadores marketing digital'!$D$20:$O$20</c:f>
              <c:numCache/>
            </c:numRef>
          </c:cat>
          <c:val>
            <c:numRef>
              <c:f>'2.Indicadores marketing digital'!$D$22:$O$22</c:f>
              <c:numCache/>
            </c:numRef>
          </c:val>
          <c:smooth val="0"/>
        </c:ser>
        <c:axId val="29764913"/>
        <c:axId val="66557626"/>
      </c:lineChart>
      <c:cat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57626"/>
        <c:crosses val="autoZero"/>
        <c:auto val="1"/>
        <c:lblOffset val="100"/>
        <c:noMultiLvlLbl val="1"/>
      </c:catAx>
      <c:valAx>
        <c:axId val="66557626"/>
        <c:scaling>
          <c:orientation val="minMax"/>
          <c:max val="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64913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1A1A1A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1543050</xdr:colOff>
      <xdr:row>30</xdr:row>
      <xdr:rowOff>133350</xdr:rowOff>
    </xdr:from>
    <xdr:ext cx="5476875" cy="3352800"/>
    <xdr:graphicFrame macro="">
      <xdr:nvGraphicFramePr>
        <xdr:cNvPr id="922126830" name="Chart 1"/>
        <xdr:cNvGraphicFramePr/>
      </xdr:nvGraphicFramePr>
      <xdr:xfrm>
        <a:off x="3705225" y="9382125"/>
        <a:ext cx="54768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8</xdr:col>
      <xdr:colOff>76200</xdr:colOff>
      <xdr:row>30</xdr:row>
      <xdr:rowOff>133350</xdr:rowOff>
    </xdr:from>
    <xdr:ext cx="5314950" cy="3400425"/>
    <xdr:graphicFrame macro="">
      <xdr:nvGraphicFramePr>
        <xdr:cNvPr id="2115981087" name="Chart 2"/>
        <xdr:cNvGraphicFramePr/>
      </xdr:nvGraphicFramePr>
      <xdr:xfrm>
        <a:off x="9591675" y="9382125"/>
        <a:ext cx="53149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0</xdr:col>
      <xdr:colOff>400050</xdr:colOff>
      <xdr:row>19</xdr:row>
      <xdr:rowOff>9525</xdr:rowOff>
    </xdr:from>
    <xdr:ext cx="1714500" cy="1914525"/>
    <xdr:grpSp>
      <xdr:nvGrpSpPr>
        <xdr:cNvPr id="2" name="Shape 2"/>
        <xdr:cNvGrpSpPr/>
      </xdr:nvGrpSpPr>
      <xdr:grpSpPr>
        <a:xfrm>
          <a:off x="400050" y="6372225"/>
          <a:ext cx="1714500" cy="1914525"/>
          <a:chOff x="4774500" y="3265650"/>
          <a:chExt cx="1143000" cy="1028700"/>
        </a:xfrm>
      </xdr:grpSpPr>
      <xdr:grpSp>
        <xdr:nvGrpSpPr>
          <xdr:cNvPr id="3" name="Shape 3"/>
          <xdr:cNvGrpSpPr/>
        </xdr:nvGrpSpPr>
        <xdr:grpSpPr>
          <a:xfrm>
            <a:off x="4774500" y="3265650"/>
            <a:ext cx="1143000" cy="1028700"/>
            <a:chOff x="-336817" y="1694618"/>
            <a:chExt cx="4215715" cy="3527830"/>
          </a:xfrm>
        </xdr:grpSpPr>
        <xdr:sp macro="" textlink="">
          <xdr:nvSpPr>
            <xdr:cNvPr id="4" name="Shape 4"/>
            <xdr:cNvSpPr/>
          </xdr:nvSpPr>
          <xdr:spPr>
            <a:xfrm>
              <a:off x="-336817" y="1694618"/>
              <a:ext cx="4215715" cy="352783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772970" y="4038861"/>
              <a:ext cx="1996141" cy="1183587"/>
            </a:xfrm>
            <a:custGeom>
              <a:avLst/>
              <a:gdLst/>
              <a:ahLst/>
              <a:cxnLst/>
              <a:rect l="l" t="t" r="r" b="b"/>
              <a:pathLst>
                <a:path h="1584107" w="2147688">
                  <a:moveTo>
                    <a:pt x="0" y="0"/>
                  </a:moveTo>
                  <a:lnTo>
                    <a:pt x="375" y="0"/>
                  </a:lnTo>
                  <a:lnTo>
                    <a:pt x="21252" y="62665"/>
                  </a:lnTo>
                  <a:cubicBezTo>
                    <a:pt x="121437" y="210817"/>
                    <a:pt x="554630" y="322262"/>
                    <a:pt x="1073843" y="322262"/>
                  </a:cubicBezTo>
                  <a:cubicBezTo>
                    <a:pt x="1593056" y="322262"/>
                    <a:pt x="2026249" y="210817"/>
                    <a:pt x="2126435" y="62665"/>
                  </a:cubicBezTo>
                  <a:lnTo>
                    <a:pt x="2147311" y="0"/>
                  </a:lnTo>
                  <a:lnTo>
                    <a:pt x="2147688" y="0"/>
                  </a:lnTo>
                  <a:lnTo>
                    <a:pt x="2122086" y="89335"/>
                  </a:lnTo>
                  <a:cubicBezTo>
                    <a:pt x="2027375" y="442800"/>
                    <a:pt x="1951720" y="789604"/>
                    <a:pt x="1894679" y="1123290"/>
                  </a:cubicBezTo>
                  <a:lnTo>
                    <a:pt x="1860495" y="1344494"/>
                  </a:lnTo>
                  <a:lnTo>
                    <a:pt x="1858853" y="1344494"/>
                  </a:lnTo>
                  <a:lnTo>
                    <a:pt x="1844251" y="1389409"/>
                  </a:lnTo>
                  <a:cubicBezTo>
                    <a:pt x="1770923" y="1500523"/>
                    <a:pt x="1453863" y="1584107"/>
                    <a:pt x="1073843" y="1584107"/>
                  </a:cubicBezTo>
                  <a:cubicBezTo>
                    <a:pt x="693824" y="1584107"/>
                    <a:pt x="376763" y="1500523"/>
                    <a:pt x="303436" y="1389409"/>
                  </a:cubicBezTo>
                  <a:lnTo>
                    <a:pt x="288833" y="1344494"/>
                  </a:lnTo>
                  <a:lnTo>
                    <a:pt x="287193" y="1344494"/>
                  </a:lnTo>
                  <a:lnTo>
                    <a:pt x="253009" y="1123290"/>
                  </a:lnTo>
                  <a:cubicBezTo>
                    <a:pt x="195968" y="789604"/>
                    <a:pt x="120313" y="442800"/>
                    <a:pt x="25602" y="89335"/>
                  </a:cubicBezTo>
                  <a:close/>
                </a:path>
              </a:pathLst>
            </a:custGeom>
            <a:solidFill>
              <a:srgbClr val="CF3575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6" name="Shape 6"/>
            <xdr:cNvSpPr/>
          </xdr:nvSpPr>
          <xdr:spPr>
            <a:xfrm rot="10800000">
              <a:off x="341913" y="3034311"/>
              <a:ext cx="2858255" cy="1245324"/>
            </a:xfrm>
            <a:custGeom>
              <a:avLst/>
              <a:gdLst/>
              <a:ahLst/>
              <a:cxnLst/>
              <a:rect l="l" t="t" r="r" b="b"/>
              <a:pathLst>
                <a:path h="1666968" w="3074577">
                  <a:moveTo>
                    <a:pt x="3074577" y="1666968"/>
                  </a:moveTo>
                  <a:lnTo>
                    <a:pt x="3071242" y="1666968"/>
                  </a:lnTo>
                  <a:lnTo>
                    <a:pt x="3042271" y="1598541"/>
                  </a:lnTo>
                  <a:cubicBezTo>
                    <a:pt x="2899027" y="1431871"/>
                    <a:pt x="2279652" y="1306495"/>
                    <a:pt x="1537289" y="1306495"/>
                  </a:cubicBezTo>
                  <a:cubicBezTo>
                    <a:pt x="794926" y="1306495"/>
                    <a:pt x="175551" y="1431871"/>
                    <a:pt x="32307" y="1598541"/>
                  </a:cubicBezTo>
                  <a:lnTo>
                    <a:pt x="3335" y="1666968"/>
                  </a:lnTo>
                  <a:lnTo>
                    <a:pt x="0" y="1666968"/>
                  </a:lnTo>
                  <a:lnTo>
                    <a:pt x="118101" y="1376854"/>
                  </a:lnTo>
                  <a:cubicBezTo>
                    <a:pt x="255361" y="1020868"/>
                    <a:pt x="380805" y="636888"/>
                    <a:pt x="489046" y="232927"/>
                  </a:cubicBezTo>
                  <a:lnTo>
                    <a:pt x="463444" y="322262"/>
                  </a:lnTo>
                  <a:lnTo>
                    <a:pt x="463821" y="322262"/>
                  </a:lnTo>
                  <a:lnTo>
                    <a:pt x="484697" y="259597"/>
                  </a:lnTo>
                  <a:cubicBezTo>
                    <a:pt x="584883" y="111445"/>
                    <a:pt x="1018076" y="0"/>
                    <a:pt x="1537289" y="0"/>
                  </a:cubicBezTo>
                  <a:cubicBezTo>
                    <a:pt x="2056502" y="0"/>
                    <a:pt x="2489695" y="111445"/>
                    <a:pt x="2589880" y="259597"/>
                  </a:cubicBezTo>
                  <a:lnTo>
                    <a:pt x="2610757" y="322262"/>
                  </a:lnTo>
                  <a:lnTo>
                    <a:pt x="2611132" y="322262"/>
                  </a:lnTo>
                  <a:lnTo>
                    <a:pt x="2585530" y="232927"/>
                  </a:lnTo>
                  <a:cubicBezTo>
                    <a:pt x="2693771" y="636888"/>
                    <a:pt x="2819215" y="1020868"/>
                    <a:pt x="2956475" y="1376854"/>
                  </a:cubicBezTo>
                  <a:lnTo>
                    <a:pt x="3074577" y="1666968"/>
                  </a:lnTo>
                  <a:close/>
                </a:path>
              </a:pathLst>
            </a:custGeom>
            <a:solidFill>
              <a:srgbClr val="8EC448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7" name="Shape 7"/>
            <xdr:cNvSpPr/>
          </xdr:nvSpPr>
          <xdr:spPr>
            <a:xfrm>
              <a:off x="-336817" y="1694618"/>
              <a:ext cx="4215715" cy="607669"/>
            </a:xfrm>
            <a:prstGeom prst="ellipse">
              <a:avLst/>
            </a:prstGeom>
            <a:solidFill>
              <a:srgbClr val="BF4E0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8" name="Shape 8"/>
            <xdr:cNvSpPr/>
          </xdr:nvSpPr>
          <xdr:spPr>
            <a:xfrm rot="10800000">
              <a:off x="-276743" y="2097673"/>
              <a:ext cx="4095567" cy="1205636"/>
            </a:xfrm>
            <a:custGeom>
              <a:avLst/>
              <a:gdLst/>
              <a:ahLst/>
              <a:cxnLst/>
              <a:rect l="l" t="t" r="r" b="b"/>
              <a:pathLst>
                <a:path h="1613553" w="4406273">
                  <a:moveTo>
                    <a:pt x="0" y="1613553"/>
                  </a:moveTo>
                  <a:lnTo>
                    <a:pt x="24143" y="1579909"/>
                  </a:lnTo>
                  <a:cubicBezTo>
                    <a:pt x="239708" y="1259357"/>
                    <a:pt x="450235" y="865295"/>
                    <a:pt x="642951" y="416717"/>
                  </a:cubicBezTo>
                  <a:lnTo>
                    <a:pt x="665847" y="360473"/>
                  </a:lnTo>
                  <a:lnTo>
                    <a:pt x="669183" y="360473"/>
                  </a:lnTo>
                  <a:lnTo>
                    <a:pt x="698155" y="292046"/>
                  </a:lnTo>
                  <a:cubicBezTo>
                    <a:pt x="841399" y="125376"/>
                    <a:pt x="1460774" y="0"/>
                    <a:pt x="2203137" y="0"/>
                  </a:cubicBezTo>
                  <a:cubicBezTo>
                    <a:pt x="2945500" y="0"/>
                    <a:pt x="3564875" y="125376"/>
                    <a:pt x="3708119" y="292046"/>
                  </a:cubicBezTo>
                  <a:lnTo>
                    <a:pt x="3737090" y="360473"/>
                  </a:lnTo>
                  <a:lnTo>
                    <a:pt x="3740425" y="360473"/>
                  </a:lnTo>
                  <a:lnTo>
                    <a:pt x="3763321" y="416717"/>
                  </a:lnTo>
                  <a:cubicBezTo>
                    <a:pt x="3956038" y="865295"/>
                    <a:pt x="4166565" y="1259357"/>
                    <a:pt x="4382130" y="1579909"/>
                  </a:cubicBezTo>
                  <a:lnTo>
                    <a:pt x="4406273" y="1613552"/>
                  </a:lnTo>
                  <a:lnTo>
                    <a:pt x="4368897" y="1587502"/>
                  </a:lnTo>
                  <a:cubicBezTo>
                    <a:pt x="4081779" y="1422069"/>
                    <a:pt x="3220731" y="1301953"/>
                    <a:pt x="2203137" y="1301953"/>
                  </a:cubicBezTo>
                  <a:cubicBezTo>
                    <a:pt x="1185543" y="1301953"/>
                    <a:pt x="324495" y="1422069"/>
                    <a:pt x="37377" y="1587502"/>
                  </a:cubicBezTo>
                  <a:lnTo>
                    <a:pt x="0" y="1613553"/>
                  </a:lnTo>
                  <a:close/>
                </a:path>
              </a:pathLst>
            </a:custGeom>
            <a:solidFill>
              <a:srgbClr val="F1610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9" name="Shape 9"/>
            <xdr:cNvSpPr txBox="1"/>
          </xdr:nvSpPr>
          <xdr:spPr>
            <a:xfrm>
              <a:off x="1107065" y="2431053"/>
              <a:ext cx="1458637" cy="68087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sp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/>
                <a:t>Clicks</a:t>
              </a:r>
              <a:endParaRPr sz="1400"/>
            </a:p>
          </xdr:txBody>
        </xdr:sp>
        <xdr:sp macro="" textlink="">
          <xdr:nvSpPr>
            <xdr:cNvPr id="10" name="Shape 10"/>
            <xdr:cNvSpPr txBox="1"/>
          </xdr:nvSpPr>
          <xdr:spPr>
            <a:xfrm>
              <a:off x="1291503" y="3373865"/>
              <a:ext cx="1389078" cy="68087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sp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/>
                <a:t>leads</a:t>
              </a:r>
              <a:endParaRPr sz="1400"/>
            </a:p>
          </xdr:txBody>
        </xdr:sp>
        <xdr:sp macro="" textlink="">
          <xdr:nvSpPr>
            <xdr:cNvPr id="11" name="Shape 11"/>
            <xdr:cNvSpPr txBox="1"/>
          </xdr:nvSpPr>
          <xdr:spPr>
            <a:xfrm>
              <a:off x="1206135" y="4421631"/>
              <a:ext cx="1677855" cy="68087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sp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/>
                <a:t>ventas</a:t>
              </a:r>
              <a:endParaRPr sz="1400"/>
            </a:p>
          </xdr:txBody>
        </xdr:sp>
      </xdr:grpSp>
    </xdr:grpSp>
    <xdr:clientData/>
  </xdr:oneCellAnchor>
  <xdr:oneCellAnchor>
    <xdr:from>
      <xdr:col>3</xdr:col>
      <xdr:colOff>542925</xdr:colOff>
      <xdr:row>15</xdr:row>
      <xdr:rowOff>28575</xdr:rowOff>
    </xdr:from>
    <xdr:ext cx="1685925" cy="771525"/>
    <xdr:grpSp>
      <xdr:nvGrpSpPr>
        <xdr:cNvPr id="12" name="Shape 2"/>
        <xdr:cNvGrpSpPr/>
      </xdr:nvGrpSpPr>
      <xdr:grpSpPr>
        <a:xfrm>
          <a:off x="4924425" y="5572125"/>
          <a:ext cx="1685925" cy="771525"/>
          <a:chOff x="3939475" y="3187900"/>
          <a:chExt cx="323850" cy="800100"/>
        </a:xfrm>
      </xdr:grpSpPr>
      <xdr:cxnSp macro="">
        <xdr:nvCxnSpPr>
          <xdr:cNvPr id="13" name="Shape 12"/>
          <xdr:cNvCxnSpPr/>
        </xdr:nvCxnSpPr>
        <xdr:spPr>
          <a:xfrm rot="5400000">
            <a:off x="3701446" y="3425930"/>
            <a:ext cx="800071" cy="323840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3</xdr:col>
      <xdr:colOff>514350</xdr:colOff>
      <xdr:row>15</xdr:row>
      <xdr:rowOff>28575</xdr:rowOff>
    </xdr:from>
    <xdr:ext cx="8029575" cy="2390775"/>
    <xdr:grpSp>
      <xdr:nvGrpSpPr>
        <xdr:cNvPr id="14" name="Shape 2"/>
        <xdr:cNvGrpSpPr/>
      </xdr:nvGrpSpPr>
      <xdr:grpSpPr>
        <a:xfrm>
          <a:off x="4895850" y="5572125"/>
          <a:ext cx="8029575" cy="2390775"/>
          <a:chOff x="1850325" y="2808450"/>
          <a:chExt cx="6991350" cy="1943100"/>
        </a:xfrm>
      </xdr:grpSpPr>
      <xdr:cxnSp macro="">
        <xdr:nvCxnSpPr>
          <xdr:cNvPr id="15" name="Shape 13"/>
          <xdr:cNvCxnSpPr/>
        </xdr:nvCxnSpPr>
        <xdr:spPr>
          <a:xfrm flipH="1">
            <a:off x="1850325" y="2808450"/>
            <a:ext cx="6991350" cy="1943100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chemeClr val="accent1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1</xdr:col>
      <xdr:colOff>428625</xdr:colOff>
      <xdr:row>30</xdr:row>
      <xdr:rowOff>171450</xdr:rowOff>
    </xdr:from>
    <xdr:ext cx="133350" cy="6600825"/>
    <xdr:sp macro="" textlink="">
      <xdr:nvSpPr>
        <xdr:cNvPr id="16" name="Shape 14"/>
        <xdr:cNvSpPr/>
      </xdr:nvSpPr>
      <xdr:spPr>
        <a:xfrm>
          <a:off x="1390650" y="9420225"/>
          <a:ext cx="133350" cy="6600825"/>
        </a:xfrm>
        <a:prstGeom prst="downArrow">
          <a:avLst>
            <a:gd name="adj1" fmla="val 50000"/>
            <a:gd name="adj2" fmla="val 50000"/>
          </a:avLst>
        </a:prstGeom>
        <a:solidFill>
          <a:srgbClr val="4472C4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oneCellAnchor>
  <xdr:oneCellAnchor>
    <xdr:from>
      <xdr:col>6</xdr:col>
      <xdr:colOff>171450</xdr:colOff>
      <xdr:row>11</xdr:row>
      <xdr:rowOff>114300</xdr:rowOff>
    </xdr:from>
    <xdr:ext cx="790575" cy="161925"/>
    <xdr:sp macro="" textlink="">
      <xdr:nvSpPr>
        <xdr:cNvPr id="17" name="Shape 15"/>
        <xdr:cNvSpPr/>
      </xdr:nvSpPr>
      <xdr:spPr>
        <a:xfrm>
          <a:off x="7600950" y="4324350"/>
          <a:ext cx="790575" cy="161925"/>
        </a:xfrm>
        <a:prstGeom prst="rightArrow">
          <a:avLst>
            <a:gd name="adj1" fmla="val 50000"/>
            <a:gd name="adj2" fmla="val 50000"/>
          </a:avLst>
        </a:prstGeom>
        <a:solidFill>
          <a:srgbClr val="4472C4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/>
  </xdr:oneCellAnchor>
  <xdr:oneCellAnchor>
    <xdr:from>
      <xdr:col>14</xdr:col>
      <xdr:colOff>66675</xdr:colOff>
      <xdr:row>71</xdr:row>
      <xdr:rowOff>1838325</xdr:rowOff>
    </xdr:from>
    <xdr:ext cx="1714500" cy="1914525"/>
    <xdr:grpSp>
      <xdr:nvGrpSpPr>
        <xdr:cNvPr id="20" name="Shape 2"/>
        <xdr:cNvGrpSpPr/>
      </xdr:nvGrpSpPr>
      <xdr:grpSpPr>
        <a:xfrm>
          <a:off x="16278225" y="19288125"/>
          <a:ext cx="1714500" cy="1914525"/>
          <a:chOff x="4774500" y="3265650"/>
          <a:chExt cx="1143000" cy="1028700"/>
        </a:xfrm>
      </xdr:grpSpPr>
      <xdr:grpSp>
        <xdr:nvGrpSpPr>
          <xdr:cNvPr id="21" name="Shape 3"/>
          <xdr:cNvGrpSpPr/>
        </xdr:nvGrpSpPr>
        <xdr:grpSpPr>
          <a:xfrm>
            <a:off x="4774500" y="3265650"/>
            <a:ext cx="1143000" cy="1028700"/>
            <a:chOff x="-336817" y="1694618"/>
            <a:chExt cx="4215715" cy="3527830"/>
          </a:xfrm>
        </xdr:grpSpPr>
        <xdr:sp macro="" textlink="">
          <xdr:nvSpPr>
            <xdr:cNvPr id="22" name="Shape 4"/>
            <xdr:cNvSpPr/>
          </xdr:nvSpPr>
          <xdr:spPr>
            <a:xfrm>
              <a:off x="-336817" y="1694618"/>
              <a:ext cx="4215715" cy="352783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" name="Shape 5"/>
            <xdr:cNvSpPr/>
          </xdr:nvSpPr>
          <xdr:spPr>
            <a:xfrm>
              <a:off x="772970" y="4038861"/>
              <a:ext cx="1996141" cy="1183587"/>
            </a:xfrm>
            <a:custGeom>
              <a:avLst/>
              <a:gdLst/>
              <a:ahLst/>
              <a:cxnLst/>
              <a:rect l="l" t="t" r="r" b="b"/>
              <a:pathLst>
                <a:path h="1584107" w="2147688">
                  <a:moveTo>
                    <a:pt x="0" y="0"/>
                  </a:moveTo>
                  <a:lnTo>
                    <a:pt x="375" y="0"/>
                  </a:lnTo>
                  <a:lnTo>
                    <a:pt x="21252" y="62665"/>
                  </a:lnTo>
                  <a:cubicBezTo>
                    <a:pt x="121437" y="210817"/>
                    <a:pt x="554630" y="322262"/>
                    <a:pt x="1073843" y="322262"/>
                  </a:cubicBezTo>
                  <a:cubicBezTo>
                    <a:pt x="1593056" y="322262"/>
                    <a:pt x="2026249" y="210817"/>
                    <a:pt x="2126435" y="62665"/>
                  </a:cubicBezTo>
                  <a:lnTo>
                    <a:pt x="2147311" y="0"/>
                  </a:lnTo>
                  <a:lnTo>
                    <a:pt x="2147688" y="0"/>
                  </a:lnTo>
                  <a:lnTo>
                    <a:pt x="2122086" y="89335"/>
                  </a:lnTo>
                  <a:cubicBezTo>
                    <a:pt x="2027375" y="442800"/>
                    <a:pt x="1951720" y="789604"/>
                    <a:pt x="1894679" y="1123290"/>
                  </a:cubicBezTo>
                  <a:lnTo>
                    <a:pt x="1860495" y="1344494"/>
                  </a:lnTo>
                  <a:lnTo>
                    <a:pt x="1858853" y="1344494"/>
                  </a:lnTo>
                  <a:lnTo>
                    <a:pt x="1844251" y="1389409"/>
                  </a:lnTo>
                  <a:cubicBezTo>
                    <a:pt x="1770923" y="1500523"/>
                    <a:pt x="1453863" y="1584107"/>
                    <a:pt x="1073843" y="1584107"/>
                  </a:cubicBezTo>
                  <a:cubicBezTo>
                    <a:pt x="693824" y="1584107"/>
                    <a:pt x="376763" y="1500523"/>
                    <a:pt x="303436" y="1389409"/>
                  </a:cubicBezTo>
                  <a:lnTo>
                    <a:pt x="288833" y="1344494"/>
                  </a:lnTo>
                  <a:lnTo>
                    <a:pt x="287193" y="1344494"/>
                  </a:lnTo>
                  <a:lnTo>
                    <a:pt x="253009" y="1123290"/>
                  </a:lnTo>
                  <a:cubicBezTo>
                    <a:pt x="195968" y="789604"/>
                    <a:pt x="120313" y="442800"/>
                    <a:pt x="25602" y="89335"/>
                  </a:cubicBezTo>
                  <a:close/>
                </a:path>
              </a:pathLst>
            </a:custGeom>
            <a:solidFill>
              <a:srgbClr val="CF3575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24" name="Shape 6"/>
            <xdr:cNvSpPr/>
          </xdr:nvSpPr>
          <xdr:spPr>
            <a:xfrm rot="10800000">
              <a:off x="341913" y="3034311"/>
              <a:ext cx="2858255" cy="1245324"/>
            </a:xfrm>
            <a:custGeom>
              <a:avLst/>
              <a:gdLst/>
              <a:ahLst/>
              <a:cxnLst/>
              <a:rect l="l" t="t" r="r" b="b"/>
              <a:pathLst>
                <a:path h="1666968" w="3074577">
                  <a:moveTo>
                    <a:pt x="3074577" y="1666968"/>
                  </a:moveTo>
                  <a:lnTo>
                    <a:pt x="3071242" y="1666968"/>
                  </a:lnTo>
                  <a:lnTo>
                    <a:pt x="3042271" y="1598541"/>
                  </a:lnTo>
                  <a:cubicBezTo>
                    <a:pt x="2899027" y="1431871"/>
                    <a:pt x="2279652" y="1306495"/>
                    <a:pt x="1537289" y="1306495"/>
                  </a:cubicBezTo>
                  <a:cubicBezTo>
                    <a:pt x="794926" y="1306495"/>
                    <a:pt x="175551" y="1431871"/>
                    <a:pt x="32307" y="1598541"/>
                  </a:cubicBezTo>
                  <a:lnTo>
                    <a:pt x="3335" y="1666968"/>
                  </a:lnTo>
                  <a:lnTo>
                    <a:pt x="0" y="1666968"/>
                  </a:lnTo>
                  <a:lnTo>
                    <a:pt x="118101" y="1376854"/>
                  </a:lnTo>
                  <a:cubicBezTo>
                    <a:pt x="255361" y="1020868"/>
                    <a:pt x="380805" y="636888"/>
                    <a:pt x="489046" y="232927"/>
                  </a:cubicBezTo>
                  <a:lnTo>
                    <a:pt x="463444" y="322262"/>
                  </a:lnTo>
                  <a:lnTo>
                    <a:pt x="463821" y="322262"/>
                  </a:lnTo>
                  <a:lnTo>
                    <a:pt x="484697" y="259597"/>
                  </a:lnTo>
                  <a:cubicBezTo>
                    <a:pt x="584883" y="111445"/>
                    <a:pt x="1018076" y="0"/>
                    <a:pt x="1537289" y="0"/>
                  </a:cubicBezTo>
                  <a:cubicBezTo>
                    <a:pt x="2056502" y="0"/>
                    <a:pt x="2489695" y="111445"/>
                    <a:pt x="2589880" y="259597"/>
                  </a:cubicBezTo>
                  <a:lnTo>
                    <a:pt x="2610757" y="322262"/>
                  </a:lnTo>
                  <a:lnTo>
                    <a:pt x="2611132" y="322262"/>
                  </a:lnTo>
                  <a:lnTo>
                    <a:pt x="2585530" y="232927"/>
                  </a:lnTo>
                  <a:cubicBezTo>
                    <a:pt x="2693771" y="636888"/>
                    <a:pt x="2819215" y="1020868"/>
                    <a:pt x="2956475" y="1376854"/>
                  </a:cubicBezTo>
                  <a:lnTo>
                    <a:pt x="3074577" y="1666968"/>
                  </a:lnTo>
                  <a:close/>
                </a:path>
              </a:pathLst>
            </a:custGeom>
            <a:solidFill>
              <a:srgbClr val="8EC448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25" name="Shape 7"/>
            <xdr:cNvSpPr/>
          </xdr:nvSpPr>
          <xdr:spPr>
            <a:xfrm>
              <a:off x="-336817" y="1694618"/>
              <a:ext cx="4215715" cy="607669"/>
            </a:xfrm>
            <a:prstGeom prst="ellipse">
              <a:avLst/>
            </a:prstGeom>
            <a:solidFill>
              <a:srgbClr val="BF4E0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26" name="Shape 8"/>
            <xdr:cNvSpPr/>
          </xdr:nvSpPr>
          <xdr:spPr>
            <a:xfrm rot="10800000">
              <a:off x="-276743" y="2097673"/>
              <a:ext cx="4095567" cy="1205636"/>
            </a:xfrm>
            <a:custGeom>
              <a:avLst/>
              <a:gdLst/>
              <a:ahLst/>
              <a:cxnLst/>
              <a:rect l="l" t="t" r="r" b="b"/>
              <a:pathLst>
                <a:path h="1613553" w="4406273">
                  <a:moveTo>
                    <a:pt x="0" y="1613553"/>
                  </a:moveTo>
                  <a:lnTo>
                    <a:pt x="24143" y="1579909"/>
                  </a:lnTo>
                  <a:cubicBezTo>
                    <a:pt x="239708" y="1259357"/>
                    <a:pt x="450235" y="865295"/>
                    <a:pt x="642951" y="416717"/>
                  </a:cubicBezTo>
                  <a:lnTo>
                    <a:pt x="665847" y="360473"/>
                  </a:lnTo>
                  <a:lnTo>
                    <a:pt x="669183" y="360473"/>
                  </a:lnTo>
                  <a:lnTo>
                    <a:pt x="698155" y="292046"/>
                  </a:lnTo>
                  <a:cubicBezTo>
                    <a:pt x="841399" y="125376"/>
                    <a:pt x="1460774" y="0"/>
                    <a:pt x="2203137" y="0"/>
                  </a:cubicBezTo>
                  <a:cubicBezTo>
                    <a:pt x="2945500" y="0"/>
                    <a:pt x="3564875" y="125376"/>
                    <a:pt x="3708119" y="292046"/>
                  </a:cubicBezTo>
                  <a:lnTo>
                    <a:pt x="3737090" y="360473"/>
                  </a:lnTo>
                  <a:lnTo>
                    <a:pt x="3740425" y="360473"/>
                  </a:lnTo>
                  <a:lnTo>
                    <a:pt x="3763321" y="416717"/>
                  </a:lnTo>
                  <a:cubicBezTo>
                    <a:pt x="3956038" y="865295"/>
                    <a:pt x="4166565" y="1259357"/>
                    <a:pt x="4382130" y="1579909"/>
                  </a:cubicBezTo>
                  <a:lnTo>
                    <a:pt x="4406273" y="1613552"/>
                  </a:lnTo>
                  <a:lnTo>
                    <a:pt x="4368897" y="1587502"/>
                  </a:lnTo>
                  <a:cubicBezTo>
                    <a:pt x="4081779" y="1422069"/>
                    <a:pt x="3220731" y="1301953"/>
                    <a:pt x="2203137" y="1301953"/>
                  </a:cubicBezTo>
                  <a:cubicBezTo>
                    <a:pt x="1185543" y="1301953"/>
                    <a:pt x="324495" y="1422069"/>
                    <a:pt x="37377" y="1587502"/>
                  </a:cubicBezTo>
                  <a:lnTo>
                    <a:pt x="0" y="1613553"/>
                  </a:lnTo>
                  <a:close/>
                </a:path>
              </a:pathLst>
            </a:custGeom>
            <a:solidFill>
              <a:srgbClr val="F1610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600"/>
            </a:p>
          </xdr:txBody>
        </xdr:sp>
        <xdr:sp macro="" textlink="">
          <xdr:nvSpPr>
            <xdr:cNvPr id="27" name="Shape 9"/>
            <xdr:cNvSpPr txBox="1"/>
          </xdr:nvSpPr>
          <xdr:spPr>
            <a:xfrm>
              <a:off x="1107065" y="2542179"/>
              <a:ext cx="1458637" cy="45861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sp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/>
                <a:t>Clicks</a:t>
              </a:r>
              <a:endParaRPr sz="2400"/>
            </a:p>
          </xdr:txBody>
        </xdr:sp>
        <xdr:sp macro="" textlink="">
          <xdr:nvSpPr>
            <xdr:cNvPr id="28" name="Shape 10"/>
            <xdr:cNvSpPr txBox="1"/>
          </xdr:nvSpPr>
          <xdr:spPr>
            <a:xfrm>
              <a:off x="1291503" y="3484110"/>
              <a:ext cx="1389078" cy="45861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sp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/>
                <a:t>leads</a:t>
              </a:r>
              <a:endParaRPr sz="2400"/>
            </a:p>
          </xdr:txBody>
        </xdr:sp>
        <xdr:sp macro="" textlink="">
          <xdr:nvSpPr>
            <xdr:cNvPr id="29" name="Shape 11"/>
            <xdr:cNvSpPr txBox="1"/>
          </xdr:nvSpPr>
          <xdr:spPr>
            <a:xfrm>
              <a:off x="1206135" y="4531875"/>
              <a:ext cx="1677855" cy="45861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sp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/>
                <a:t>ventas</a:t>
              </a:r>
              <a:endParaRPr sz="2400"/>
            </a:p>
          </xdr:txBody>
        </xdr:sp>
      </xdr:grpSp>
    </xdr:grpSp>
    <xdr:clientData/>
  </xdr:oneCellAnchor>
  <xdr:twoCellAnchor>
    <xdr:from>
      <xdr:col>11</xdr:col>
      <xdr:colOff>66675</xdr:colOff>
      <xdr:row>72</xdr:row>
      <xdr:rowOff>123825</xdr:rowOff>
    </xdr:from>
    <xdr:to>
      <xdr:col>12</xdr:col>
      <xdr:colOff>666750</xdr:colOff>
      <xdr:row>72</xdr:row>
      <xdr:rowOff>657225</xdr:rowOff>
    </xdr:to>
    <xdr:sp macro="" textlink="">
      <xdr:nvSpPr>
        <xdr:cNvPr id="18" name="CuadroTexto 17"/>
        <xdr:cNvSpPr txBox="1"/>
      </xdr:nvSpPr>
      <xdr:spPr>
        <a:xfrm>
          <a:off x="13992225" y="19478625"/>
          <a:ext cx="1362075" cy="533400"/>
        </a:xfrm>
        <a:prstGeom prst="rect">
          <a:avLst/>
        </a:prstGeom>
        <a:solidFill>
          <a:srgbClr val="ED7D3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Parte</a:t>
          </a:r>
          <a:r>
            <a:rPr lang="es-CO" sz="1100" baseline="0"/>
            <a:t> de arriba del Funnel</a:t>
          </a:r>
          <a:endParaRPr lang="es-CO" sz="1100"/>
        </a:p>
      </xdr:txBody>
    </xdr:sp>
    <xdr:clientData/>
  </xdr:twoCellAnchor>
  <xdr:twoCellAnchor>
    <xdr:from>
      <xdr:col>11</xdr:col>
      <xdr:colOff>85725</xdr:colOff>
      <xdr:row>72</xdr:row>
      <xdr:rowOff>781050</xdr:rowOff>
    </xdr:from>
    <xdr:to>
      <xdr:col>12</xdr:col>
      <xdr:colOff>695325</xdr:colOff>
      <xdr:row>72</xdr:row>
      <xdr:rowOff>1304925</xdr:rowOff>
    </xdr:to>
    <xdr:sp macro="" textlink="">
      <xdr:nvSpPr>
        <xdr:cNvPr id="31" name="CuadroTexto 30"/>
        <xdr:cNvSpPr txBox="1"/>
      </xdr:nvSpPr>
      <xdr:spPr>
        <a:xfrm>
          <a:off x="14011275" y="20135850"/>
          <a:ext cx="1371600" cy="5334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Parte</a:t>
          </a:r>
          <a:r>
            <a:rPr lang="es-CO" sz="1100" baseline="0"/>
            <a:t> de media del Funnel</a:t>
          </a:r>
          <a:endParaRPr lang="es-CO" sz="1100"/>
        </a:p>
      </xdr:txBody>
    </xdr:sp>
    <xdr:clientData/>
  </xdr:twoCellAnchor>
  <xdr:twoCellAnchor>
    <xdr:from>
      <xdr:col>11</xdr:col>
      <xdr:colOff>95250</xdr:colOff>
      <xdr:row>72</xdr:row>
      <xdr:rowOff>1428750</xdr:rowOff>
    </xdr:from>
    <xdr:to>
      <xdr:col>12</xdr:col>
      <xdr:colOff>695325</xdr:colOff>
      <xdr:row>73</xdr:row>
      <xdr:rowOff>190500</xdr:rowOff>
    </xdr:to>
    <xdr:sp macro="" textlink="">
      <xdr:nvSpPr>
        <xdr:cNvPr id="32" name="CuadroTexto 31"/>
        <xdr:cNvSpPr txBox="1"/>
      </xdr:nvSpPr>
      <xdr:spPr>
        <a:xfrm>
          <a:off x="14020800" y="20783550"/>
          <a:ext cx="1362075" cy="523875"/>
        </a:xfrm>
        <a:prstGeom prst="rect">
          <a:avLst/>
        </a:prstGeom>
        <a:solidFill>
          <a:srgbClr val="D60093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Parte</a:t>
          </a:r>
          <a:r>
            <a:rPr lang="es-CO" sz="1100" baseline="0"/>
            <a:t> de baja del Funnel</a:t>
          </a:r>
          <a:endParaRPr lang="es-CO" sz="1100"/>
        </a:p>
      </xdr:txBody>
    </xdr:sp>
    <xdr:clientData/>
  </xdr:twoCellAnchor>
  <xdr:twoCellAnchor>
    <xdr:from>
      <xdr:col>13</xdr:col>
      <xdr:colOff>114300</xdr:colOff>
      <xdr:row>72</xdr:row>
      <xdr:rowOff>409575</xdr:rowOff>
    </xdr:from>
    <xdr:to>
      <xdr:col>14</xdr:col>
      <xdr:colOff>57150</xdr:colOff>
      <xdr:row>72</xdr:row>
      <xdr:rowOff>409575</xdr:rowOff>
    </xdr:to>
    <xdr:cxnSp macro="">
      <xdr:nvCxnSpPr>
        <xdr:cNvPr id="30" name="Conector recto de flecha 29"/>
        <xdr:cNvCxnSpPr/>
      </xdr:nvCxnSpPr>
      <xdr:spPr>
        <a:xfrm>
          <a:off x="15563850" y="19764375"/>
          <a:ext cx="704850" cy="0"/>
        </a:xfrm>
        <a:prstGeom prst="straightConnector1">
          <a:avLst/>
        </a:prstGeom>
        <a:ln>
          <a:solidFill>
            <a:schemeClr val="accent2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72</xdr:row>
      <xdr:rowOff>1000125</xdr:rowOff>
    </xdr:from>
    <xdr:to>
      <xdr:col>14</xdr:col>
      <xdr:colOff>85725</xdr:colOff>
      <xdr:row>72</xdr:row>
      <xdr:rowOff>1000125</xdr:rowOff>
    </xdr:to>
    <xdr:cxnSp macro="">
      <xdr:nvCxnSpPr>
        <xdr:cNvPr id="35" name="Conector recto de flecha 34"/>
        <xdr:cNvCxnSpPr/>
      </xdr:nvCxnSpPr>
      <xdr:spPr>
        <a:xfrm>
          <a:off x="15601950" y="20354925"/>
          <a:ext cx="695325" cy="0"/>
        </a:xfrm>
        <a:prstGeom prst="straightConnector1">
          <a:avLst/>
        </a:prstGeom>
        <a:ln>
          <a:solidFill>
            <a:srgbClr val="92D05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133350</xdr:colOff>
      <xdr:row>72</xdr:row>
      <xdr:rowOff>1628775</xdr:rowOff>
    </xdr:from>
    <xdr:to>
      <xdr:col>14</xdr:col>
      <xdr:colOff>76200</xdr:colOff>
      <xdr:row>72</xdr:row>
      <xdr:rowOff>1628775</xdr:rowOff>
    </xdr:to>
    <xdr:cxnSp macro="">
      <xdr:nvCxnSpPr>
        <xdr:cNvPr id="36" name="Conector recto de flecha 35"/>
        <xdr:cNvCxnSpPr/>
      </xdr:nvCxnSpPr>
      <xdr:spPr>
        <a:xfrm>
          <a:off x="15582900" y="20983575"/>
          <a:ext cx="704850" cy="0"/>
        </a:xfrm>
        <a:prstGeom prst="straightConnector1">
          <a:avLst/>
        </a:prstGeom>
        <a:ln>
          <a:solidFill>
            <a:srgbClr val="D60093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workbookViewId="0" topLeftCell="A7">
      <selection activeCell="C14" sqref="C14"/>
    </sheetView>
  </sheetViews>
  <sheetFormatPr defaultColWidth="14.421875" defaultRowHeight="15" customHeight="1"/>
  <cols>
    <col min="1" max="2" width="11.421875" style="0" customWidth="1"/>
    <col min="3" max="3" width="129.8515625" style="0" customWidth="1"/>
    <col min="4" max="6" width="11.421875" style="0" customWidth="1"/>
    <col min="7" max="26" width="10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>
      <c r="A2" s="1"/>
      <c r="B2" s="2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thickBot="1">
      <c r="A3" s="1"/>
      <c r="B3" s="5"/>
      <c r="C3" s="83" t="s">
        <v>0</v>
      </c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5"/>
      <c r="C4" s="84" t="s">
        <v>80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5"/>
      <c r="C5" s="85" t="s">
        <v>68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5"/>
      <c r="C6" s="85" t="s">
        <v>1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>
      <c r="A7" s="1"/>
      <c r="B7" s="5"/>
      <c r="C7" s="86" t="s">
        <v>2</v>
      </c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5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>
      <c r="A9" s="1"/>
      <c r="B9" s="5"/>
      <c r="C9" s="6" t="s">
        <v>3</v>
      </c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5">
      <c r="A10" s="1"/>
      <c r="B10" s="5"/>
      <c r="C10" s="82" t="s">
        <v>77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5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5">
      <c r="A12" s="1"/>
      <c r="B12" s="5"/>
      <c r="C12" s="8" t="s">
        <v>4</v>
      </c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"/>
      <c r="C13" s="9" t="s">
        <v>5</v>
      </c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78" customFormat="1" ht="15">
      <c r="A14" s="79"/>
      <c r="B14" s="80"/>
      <c r="C14" s="10" t="s">
        <v>78</v>
      </c>
      <c r="D14" s="8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78" customFormat="1" ht="15">
      <c r="A15" s="79"/>
      <c r="B15" s="80"/>
      <c r="C15" s="9" t="s">
        <v>79</v>
      </c>
      <c r="D15" s="81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5">
      <c r="A16" s="1"/>
      <c r="B16" s="5"/>
      <c r="C16" s="10" t="s">
        <v>69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5"/>
      <c r="C17" s="9" t="s">
        <v>6</v>
      </c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5"/>
      <c r="C18" s="10" t="s">
        <v>7</v>
      </c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"/>
      <c r="C19" s="10" t="s">
        <v>8</v>
      </c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5"/>
      <c r="C20" s="9" t="s">
        <v>9</v>
      </c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5"/>
      <c r="C21" s="10" t="s">
        <v>70</v>
      </c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1"/>
      <c r="C22" s="12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0"/>
  <sheetViews>
    <sheetView showGridLines="0" tabSelected="1" zoomScale="80" zoomScaleNormal="80" workbookViewId="0" topLeftCell="D70">
      <selection activeCell="I73" sqref="I73:K73"/>
    </sheetView>
  </sheetViews>
  <sheetFormatPr defaultColWidth="0" defaultRowHeight="15" customHeight="1" zeroHeight="1"/>
  <cols>
    <col min="1" max="1" width="14.421875" style="0" customWidth="1"/>
    <col min="2" max="2" width="18.00390625" style="0" customWidth="1"/>
    <col min="3" max="3" width="33.28125" style="0" customWidth="1"/>
    <col min="4" max="5" width="13.140625" style="0" customWidth="1"/>
    <col min="6" max="6" width="19.421875" style="0" customWidth="1"/>
    <col min="7" max="7" width="16.28125" style="0" customWidth="1"/>
    <col min="8" max="8" width="15.00390625" style="0" customWidth="1"/>
    <col min="9" max="9" width="32.7109375" style="0" customWidth="1"/>
    <col min="10" max="10" width="16.140625" style="0" customWidth="1"/>
    <col min="11" max="11" width="17.28125" style="0" customWidth="1"/>
    <col min="12" max="15" width="11.421875" style="0" customWidth="1"/>
    <col min="16" max="16" width="17.140625" style="0" customWidth="1"/>
    <col min="17" max="17" width="14.57421875" style="0" hidden="1" customWidth="1"/>
    <col min="18" max="18" width="0.13671875" style="0" hidden="1" customWidth="1"/>
    <col min="19" max="19" width="2.8515625" style="0" hidden="1" customWidth="1"/>
    <col min="20" max="20" width="7.00390625" style="0" hidden="1" customWidth="1"/>
    <col min="21" max="21" width="9.57421875" style="0" hidden="1" customWidth="1"/>
    <col min="22" max="22" width="5.7109375" style="0" hidden="1" customWidth="1"/>
    <col min="23" max="23" width="9.421875" style="0" hidden="1" customWidth="1"/>
    <col min="24" max="32" width="5.7109375" style="0" hidden="1" customWidth="1"/>
    <col min="33" max="16384" width="14.421875" style="0" hidden="1" customWidth="1"/>
  </cols>
  <sheetData>
    <row r="1" spans="1:36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51.75" customHeight="1">
      <c r="A2" s="14"/>
      <c r="B2" s="99" t="s">
        <v>10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00"/>
      <c r="P2" s="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5"/>
      <c r="AE2" s="15"/>
      <c r="AF2" s="15"/>
      <c r="AG2" s="15"/>
      <c r="AH2" s="15"/>
      <c r="AI2" s="15"/>
      <c r="AJ2" s="15"/>
    </row>
    <row r="3" spans="1:36" ht="21" customHeight="1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5"/>
      <c r="AE3" s="15"/>
      <c r="AF3" s="15"/>
      <c r="AG3" s="15"/>
      <c r="AH3" s="15"/>
      <c r="AI3" s="15"/>
      <c r="AJ3" s="15"/>
    </row>
    <row r="4" spans="1:36" ht="32.25" customHeight="1">
      <c r="A4" s="14"/>
      <c r="B4" s="1"/>
      <c r="C4" s="1"/>
      <c r="D4" s="111" t="s">
        <v>71</v>
      </c>
      <c r="E4" s="112"/>
      <c r="F4" s="112"/>
      <c r="G4" s="112"/>
      <c r="H4" s="113"/>
      <c r="I4" s="101" t="s">
        <v>11</v>
      </c>
      <c r="J4" s="89"/>
      <c r="K4" s="1"/>
      <c r="L4" s="1"/>
      <c r="M4" s="1"/>
      <c r="N4" s="1"/>
      <c r="O4" s="1"/>
      <c r="P4" s="1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5"/>
      <c r="AE4" s="15"/>
      <c r="AF4" s="15"/>
      <c r="AG4" s="15"/>
      <c r="AH4" s="15"/>
      <c r="AI4" s="15"/>
      <c r="AJ4" s="15"/>
    </row>
    <row r="5" spans="1:36" ht="32.25" customHeight="1" thickBot="1">
      <c r="A5" s="14"/>
      <c r="B5" s="1"/>
      <c r="C5" s="1"/>
      <c r="D5" s="114"/>
      <c r="E5" s="115"/>
      <c r="F5" s="115"/>
      <c r="G5" s="115"/>
      <c r="H5" s="116"/>
      <c r="I5" s="102" t="s">
        <v>12</v>
      </c>
      <c r="J5" s="103"/>
      <c r="K5" s="1"/>
      <c r="L5" s="1"/>
      <c r="M5" s="1"/>
      <c r="N5" s="1"/>
      <c r="O5" s="1"/>
      <c r="P5" s="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5"/>
      <c r="AE5" s="15"/>
      <c r="AF5" s="15"/>
      <c r="AG5" s="15"/>
      <c r="AH5" s="15"/>
      <c r="AI5" s="15"/>
      <c r="AJ5" s="15"/>
    </row>
    <row r="6" spans="1:36" ht="60.75" customHeight="1" thickBot="1">
      <c r="A6" s="14"/>
      <c r="B6" s="1"/>
      <c r="C6" s="1"/>
      <c r="D6" s="117"/>
      <c r="E6" s="118"/>
      <c r="F6" s="118"/>
      <c r="G6" s="118"/>
      <c r="H6" s="119"/>
      <c r="I6" s="104" t="s">
        <v>81</v>
      </c>
      <c r="J6" s="103"/>
      <c r="K6" s="1"/>
      <c r="L6" s="1"/>
      <c r="M6" s="1"/>
      <c r="N6" s="1"/>
      <c r="O6" s="1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5"/>
      <c r="AE6" s="15"/>
      <c r="AF6" s="15"/>
      <c r="AG6" s="15"/>
      <c r="AH6" s="15"/>
      <c r="AI6" s="15"/>
      <c r="AJ6" s="15"/>
    </row>
    <row r="7" spans="1:36" ht="15.75" customHeight="1">
      <c r="A7" s="14"/>
      <c r="B7" s="1"/>
      <c r="C7" s="1"/>
      <c r="D7" s="17"/>
      <c r="E7" s="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5"/>
      <c r="AE7" s="15"/>
      <c r="AF7" s="15"/>
      <c r="AG7" s="15"/>
      <c r="AH7" s="15"/>
      <c r="AI7" s="15"/>
      <c r="AJ7" s="15"/>
    </row>
    <row r="8" spans="1:36" ht="15">
      <c r="A8" s="14"/>
      <c r="B8" s="1"/>
      <c r="C8" s="1"/>
      <c r="D8" s="17"/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5"/>
      <c r="AE8" s="15"/>
      <c r="AF8" s="15"/>
      <c r="AG8" s="15"/>
      <c r="AH8" s="15"/>
      <c r="AI8" s="15"/>
      <c r="AJ8" s="15"/>
    </row>
    <row r="9" spans="1:36" ht="15.75">
      <c r="A9" s="14"/>
      <c r="B9" s="1"/>
      <c r="C9" s="105" t="s">
        <v>13</v>
      </c>
      <c r="D9" s="94"/>
      <c r="E9" s="94"/>
      <c r="F9" s="100"/>
      <c r="G9" s="1"/>
      <c r="H9" s="19"/>
      <c r="I9" s="107" t="s">
        <v>14</v>
      </c>
      <c r="J9" s="94"/>
      <c r="K9" s="100"/>
      <c r="L9" s="1"/>
      <c r="M9" s="1"/>
      <c r="N9" s="1"/>
      <c r="O9" s="1"/>
      <c r="P9" s="1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5"/>
      <c r="AE9" s="15"/>
      <c r="AF9" s="15"/>
      <c r="AG9" s="15"/>
      <c r="AH9" s="15"/>
      <c r="AI9" s="15"/>
      <c r="AJ9" s="15"/>
    </row>
    <row r="10" spans="1:36" ht="57" customHeight="1">
      <c r="A10" s="14"/>
      <c r="B10" s="96" t="s">
        <v>15</v>
      </c>
      <c r="C10" s="106" t="s">
        <v>72</v>
      </c>
      <c r="D10" s="88"/>
      <c r="E10" s="88"/>
      <c r="F10" s="89"/>
      <c r="G10" s="1"/>
      <c r="H10" s="96" t="s">
        <v>16</v>
      </c>
      <c r="I10" s="106" t="s">
        <v>17</v>
      </c>
      <c r="J10" s="88"/>
      <c r="K10" s="89"/>
      <c r="L10" s="1"/>
      <c r="M10" s="1"/>
      <c r="N10" s="1"/>
      <c r="O10" s="1"/>
      <c r="P10" s="1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5"/>
      <c r="AE10" s="15"/>
      <c r="AF10" s="15"/>
      <c r="AG10" s="15"/>
      <c r="AH10" s="15"/>
      <c r="AI10" s="15"/>
      <c r="AJ10" s="15"/>
    </row>
    <row r="11" spans="1:36" ht="15">
      <c r="A11" s="14"/>
      <c r="B11" s="97"/>
      <c r="C11" s="20"/>
      <c r="D11" s="20"/>
      <c r="E11" s="20"/>
      <c r="F11" s="20"/>
      <c r="G11" s="1"/>
      <c r="H11" s="97"/>
      <c r="I11" s="19"/>
      <c r="J11" s="19"/>
      <c r="K11" s="19"/>
      <c r="L11" s="19"/>
      <c r="M11" s="1"/>
      <c r="N11" s="1"/>
      <c r="O11" s="1"/>
      <c r="P11" s="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5"/>
      <c r="AE11" s="15"/>
      <c r="AF11" s="15"/>
      <c r="AG11" s="15"/>
      <c r="AH11" s="15"/>
      <c r="AI11" s="15"/>
      <c r="AJ11" s="15"/>
    </row>
    <row r="12" spans="1:36" ht="30">
      <c r="A12" s="14"/>
      <c r="B12" s="97"/>
      <c r="C12" s="21" t="s">
        <v>18</v>
      </c>
      <c r="D12" s="22">
        <v>1000</v>
      </c>
      <c r="E12" s="19" t="s">
        <v>19</v>
      </c>
      <c r="F12" s="23"/>
      <c r="G12" s="23"/>
      <c r="H12" s="97"/>
      <c r="I12" s="24" t="s">
        <v>20</v>
      </c>
      <c r="J12" s="25">
        <v>40000</v>
      </c>
      <c r="K12" s="23"/>
      <c r="L12" s="23"/>
      <c r="M12" s="23"/>
      <c r="N12" s="23"/>
      <c r="O12" s="23"/>
      <c r="P12" s="2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5"/>
      <c r="AE12" s="15"/>
      <c r="AF12" s="15"/>
      <c r="AG12" s="15"/>
      <c r="AH12" s="15"/>
      <c r="AI12" s="15"/>
      <c r="AJ12" s="15"/>
    </row>
    <row r="13" spans="1:36" ht="15">
      <c r="A13" s="14"/>
      <c r="B13" s="97"/>
      <c r="C13" s="27" t="s">
        <v>21</v>
      </c>
      <c r="D13" s="28">
        <v>100</v>
      </c>
      <c r="E13" s="29">
        <f>+D13/$D$12</f>
        <v>0.1</v>
      </c>
      <c r="F13" s="108" t="s">
        <v>74</v>
      </c>
      <c r="G13" s="1"/>
      <c r="H13" s="97"/>
      <c r="I13" s="30" t="s">
        <v>22</v>
      </c>
      <c r="J13" s="31">
        <f>+J12/D13</f>
        <v>400</v>
      </c>
      <c r="K13" s="108" t="s">
        <v>75</v>
      </c>
      <c r="L13" s="1"/>
      <c r="M13" s="1"/>
      <c r="N13" s="1"/>
      <c r="O13" s="1"/>
      <c r="P13" s="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5"/>
      <c r="AE13" s="15"/>
      <c r="AF13" s="15"/>
      <c r="AG13" s="15"/>
      <c r="AH13" s="15"/>
      <c r="AI13" s="15"/>
      <c r="AJ13" s="15"/>
    </row>
    <row r="14" spans="1:36" ht="30">
      <c r="A14" s="14"/>
      <c r="B14" s="97"/>
      <c r="C14" s="27" t="s">
        <v>23</v>
      </c>
      <c r="D14" s="28">
        <v>20</v>
      </c>
      <c r="E14" s="29">
        <f aca="true" t="shared" si="0" ref="E14:E15">+D14/$D$13</f>
        <v>0.2</v>
      </c>
      <c r="F14" s="109"/>
      <c r="G14" s="1"/>
      <c r="H14" s="97"/>
      <c r="I14" s="30" t="s">
        <v>24</v>
      </c>
      <c r="J14" s="31">
        <f aca="true" t="shared" si="1" ref="J14:J15">+$J$12/D14</f>
        <v>2000</v>
      </c>
      <c r="K14" s="109"/>
      <c r="L14" s="1"/>
      <c r="M14" s="1"/>
      <c r="N14" s="1"/>
      <c r="O14" s="1"/>
      <c r="P14" s="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5"/>
      <c r="AE14" s="15"/>
      <c r="AF14" s="15"/>
      <c r="AG14" s="15"/>
      <c r="AH14" s="15"/>
      <c r="AI14" s="15"/>
      <c r="AJ14" s="15"/>
    </row>
    <row r="15" spans="1:36" ht="30">
      <c r="A15" s="14"/>
      <c r="B15" s="98"/>
      <c r="C15" s="27" t="s">
        <v>73</v>
      </c>
      <c r="D15" s="28">
        <v>5</v>
      </c>
      <c r="E15" s="29">
        <f t="shared" si="0"/>
        <v>0.05</v>
      </c>
      <c r="F15" s="110"/>
      <c r="G15" s="1"/>
      <c r="H15" s="98"/>
      <c r="I15" s="30" t="s">
        <v>76</v>
      </c>
      <c r="J15" s="31">
        <f t="shared" si="1"/>
        <v>8000</v>
      </c>
      <c r="K15" s="110"/>
      <c r="L15" s="1"/>
      <c r="M15" s="1"/>
      <c r="N15" s="1"/>
      <c r="O15" s="1"/>
      <c r="P15" s="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5"/>
      <c r="AE15" s="15"/>
      <c r="AF15" s="15"/>
      <c r="AG15" s="15"/>
      <c r="AH15" s="15"/>
      <c r="AI15" s="15"/>
      <c r="AJ15" s="15"/>
    </row>
    <row r="16" spans="1:36" ht="1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5"/>
      <c r="AE16" s="15"/>
      <c r="AF16" s="15"/>
      <c r="AG16" s="15"/>
      <c r="AH16" s="15"/>
      <c r="AI16" s="15"/>
      <c r="AJ16" s="15"/>
    </row>
    <row r="17" spans="1:36" ht="15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5"/>
      <c r="AE17" s="15"/>
      <c r="AF17" s="15"/>
      <c r="AG17" s="15"/>
      <c r="AH17" s="15"/>
      <c r="AI17" s="15"/>
      <c r="AJ17" s="15"/>
    </row>
    <row r="18" spans="1:36" ht="19.5" customHeight="1">
      <c r="A18" s="14"/>
      <c r="B18" s="32" t="s">
        <v>25</v>
      </c>
      <c r="C18" s="90" t="s">
        <v>26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1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5"/>
      <c r="AE18" s="15"/>
      <c r="AF18" s="15"/>
      <c r="AG18" s="15"/>
      <c r="AH18" s="15"/>
      <c r="AI18" s="15"/>
      <c r="AJ18" s="15"/>
    </row>
    <row r="19" spans="1:36" ht="15">
      <c r="A19" s="14"/>
      <c r="B19" s="33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6"/>
      <c r="R19" s="16"/>
      <c r="S19" s="16"/>
      <c r="T19" s="16"/>
      <c r="U19" s="16">
        <v>13</v>
      </c>
      <c r="V19" s="16">
        <v>12</v>
      </c>
      <c r="W19" s="16">
        <f aca="true" t="shared" si="2" ref="W19:AF19">+V19-1</f>
        <v>11</v>
      </c>
      <c r="X19" s="16">
        <f t="shared" si="2"/>
        <v>10</v>
      </c>
      <c r="Y19" s="16">
        <f t="shared" si="2"/>
        <v>9</v>
      </c>
      <c r="Z19" s="16">
        <f t="shared" si="2"/>
        <v>8</v>
      </c>
      <c r="AA19" s="16">
        <f t="shared" si="2"/>
        <v>7</v>
      </c>
      <c r="AB19" s="16">
        <f t="shared" si="2"/>
        <v>6</v>
      </c>
      <c r="AC19" s="16">
        <f t="shared" si="2"/>
        <v>5</v>
      </c>
      <c r="AD19" s="16">
        <f t="shared" si="2"/>
        <v>4</v>
      </c>
      <c r="AE19" s="16">
        <f t="shared" si="2"/>
        <v>3</v>
      </c>
      <c r="AF19" s="16">
        <f t="shared" si="2"/>
        <v>2</v>
      </c>
      <c r="AG19" s="15"/>
      <c r="AH19" s="15"/>
      <c r="AI19" s="15"/>
      <c r="AJ19" s="15"/>
    </row>
    <row r="20" spans="1:36" ht="15">
      <c r="A20" s="14"/>
      <c r="B20" s="1"/>
      <c r="C20" s="34" t="s">
        <v>28</v>
      </c>
      <c r="D20" s="35">
        <v>1</v>
      </c>
      <c r="E20" s="35">
        <f aca="true" t="shared" si="3" ref="E20:O20">+D20+1</f>
        <v>2</v>
      </c>
      <c r="F20" s="35">
        <f t="shared" si="3"/>
        <v>3</v>
      </c>
      <c r="G20" s="35">
        <f t="shared" si="3"/>
        <v>4</v>
      </c>
      <c r="H20" s="35">
        <f t="shared" si="3"/>
        <v>5</v>
      </c>
      <c r="I20" s="35">
        <f t="shared" si="3"/>
        <v>6</v>
      </c>
      <c r="J20" s="35">
        <f t="shared" si="3"/>
        <v>7</v>
      </c>
      <c r="K20" s="35">
        <f t="shared" si="3"/>
        <v>8</v>
      </c>
      <c r="L20" s="35">
        <f t="shared" si="3"/>
        <v>9</v>
      </c>
      <c r="M20" s="35">
        <f t="shared" si="3"/>
        <v>10</v>
      </c>
      <c r="N20" s="35">
        <f t="shared" si="3"/>
        <v>11</v>
      </c>
      <c r="O20" s="35">
        <f t="shared" si="3"/>
        <v>12</v>
      </c>
      <c r="P20" s="1"/>
      <c r="Q20" s="16"/>
      <c r="R20" s="16"/>
      <c r="S20" s="16"/>
      <c r="T20" s="16"/>
      <c r="U20" s="16">
        <v>1</v>
      </c>
      <c r="V20" s="16">
        <f aca="true" t="shared" si="4" ref="V20:AF20">+U20+1</f>
        <v>2</v>
      </c>
      <c r="W20" s="16">
        <f t="shared" si="4"/>
        <v>3</v>
      </c>
      <c r="X20" s="16">
        <f t="shared" si="4"/>
        <v>4</v>
      </c>
      <c r="Y20" s="16">
        <f t="shared" si="4"/>
        <v>5</v>
      </c>
      <c r="Z20" s="16">
        <f t="shared" si="4"/>
        <v>6</v>
      </c>
      <c r="AA20" s="16">
        <f t="shared" si="4"/>
        <v>7</v>
      </c>
      <c r="AB20" s="16">
        <f t="shared" si="4"/>
        <v>8</v>
      </c>
      <c r="AC20" s="16">
        <f t="shared" si="4"/>
        <v>9</v>
      </c>
      <c r="AD20" s="16">
        <f t="shared" si="4"/>
        <v>10</v>
      </c>
      <c r="AE20" s="16">
        <f t="shared" si="4"/>
        <v>11</v>
      </c>
      <c r="AF20" s="16">
        <f t="shared" si="4"/>
        <v>12</v>
      </c>
      <c r="AG20" s="16"/>
      <c r="AH20" s="16"/>
      <c r="AI20" s="16"/>
      <c r="AJ20" s="16"/>
    </row>
    <row r="21" spans="1:36" ht="24.75" customHeight="1">
      <c r="A21" s="14"/>
      <c r="B21" s="1"/>
      <c r="C21" s="36" t="str">
        <f aca="true" t="shared" si="5" ref="C21:C23">+C13</f>
        <v>¿Cuántos clics realizaron?</v>
      </c>
      <c r="D21" s="37">
        <v>0.1</v>
      </c>
      <c r="E21" s="37">
        <v>0.16666666666666666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1"/>
      <c r="Q21" s="16"/>
      <c r="R21" s="16"/>
      <c r="S21" s="16"/>
      <c r="T21" s="16"/>
      <c r="U21" s="38">
        <f aca="true" t="shared" si="6" ref="U21:U23">+D21</f>
        <v>0.1</v>
      </c>
      <c r="V21" s="38">
        <f aca="true" t="shared" si="7" ref="V21:AF21">_xlfn.IFERROR(E21/D21-1,0)</f>
        <v>0.6666666666666665</v>
      </c>
      <c r="W21" s="38">
        <f t="shared" si="7"/>
        <v>-1</v>
      </c>
      <c r="X21" s="38">
        <f t="shared" si="7"/>
        <v>0</v>
      </c>
      <c r="Y21" s="38">
        <f t="shared" si="7"/>
        <v>0</v>
      </c>
      <c r="Z21" s="38">
        <f t="shared" si="7"/>
        <v>0</v>
      </c>
      <c r="AA21" s="38">
        <f t="shared" si="7"/>
        <v>0</v>
      </c>
      <c r="AB21" s="38">
        <f t="shared" si="7"/>
        <v>0</v>
      </c>
      <c r="AC21" s="38">
        <f t="shared" si="7"/>
        <v>0</v>
      </c>
      <c r="AD21" s="38">
        <f t="shared" si="7"/>
        <v>0</v>
      </c>
      <c r="AE21" s="38">
        <f t="shared" si="7"/>
        <v>0</v>
      </c>
      <c r="AF21" s="38">
        <f t="shared" si="7"/>
        <v>0</v>
      </c>
      <c r="AG21" s="39" t="s">
        <v>29</v>
      </c>
      <c r="AH21" s="15"/>
      <c r="AI21" s="15"/>
      <c r="AJ21" s="15"/>
    </row>
    <row r="22" spans="1:36" ht="33" customHeight="1">
      <c r="A22" s="14"/>
      <c r="B22" s="1"/>
      <c r="C22" s="36" t="str">
        <f t="shared" si="5"/>
        <v>De esos clics, ¿cuántos fueron potenciales clientes (leads)?</v>
      </c>
      <c r="D22" s="37">
        <v>0.2</v>
      </c>
      <c r="E22" s="37">
        <v>0.15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1"/>
      <c r="Q22" s="16"/>
      <c r="R22" s="16"/>
      <c r="S22" s="16"/>
      <c r="T22" s="16"/>
      <c r="U22" s="38">
        <f t="shared" si="6"/>
        <v>0.2</v>
      </c>
      <c r="V22" s="38">
        <f aca="true" t="shared" si="8" ref="V22:AF22">_xlfn.IFERROR(E22/D22-1,0)</f>
        <v>-0.2500000000000001</v>
      </c>
      <c r="W22" s="38">
        <f t="shared" si="8"/>
        <v>-1</v>
      </c>
      <c r="X22" s="38">
        <f t="shared" si="8"/>
        <v>0</v>
      </c>
      <c r="Y22" s="38">
        <f t="shared" si="8"/>
        <v>0</v>
      </c>
      <c r="Z22" s="38">
        <f t="shared" si="8"/>
        <v>0</v>
      </c>
      <c r="AA22" s="38">
        <f t="shared" si="8"/>
        <v>0</v>
      </c>
      <c r="AB22" s="38">
        <f t="shared" si="8"/>
        <v>0</v>
      </c>
      <c r="AC22" s="38">
        <f t="shared" si="8"/>
        <v>0</v>
      </c>
      <c r="AD22" s="38">
        <f t="shared" si="8"/>
        <v>0</v>
      </c>
      <c r="AE22" s="38">
        <f t="shared" si="8"/>
        <v>0</v>
      </c>
      <c r="AF22" s="38">
        <f t="shared" si="8"/>
        <v>0</v>
      </c>
      <c r="AG22" s="39" t="s">
        <v>30</v>
      </c>
      <c r="AH22" s="15"/>
      <c r="AI22" s="15"/>
      <c r="AJ22" s="15"/>
    </row>
    <row r="23" spans="1:36" ht="36.75" customHeight="1">
      <c r="A23" s="14"/>
      <c r="B23" s="1"/>
      <c r="C23" s="36" t="str">
        <f t="shared" si="5"/>
        <v>Finalmente, ¿ cuántas ventas realizaste a partir de esta campaña?</v>
      </c>
      <c r="D23" s="37">
        <v>0.05</v>
      </c>
      <c r="E23" s="37">
        <v>0.05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1"/>
      <c r="Q23" s="16"/>
      <c r="R23" s="16"/>
      <c r="S23" s="16"/>
      <c r="T23" s="16"/>
      <c r="U23" s="38">
        <f t="shared" si="6"/>
        <v>0.05</v>
      </c>
      <c r="V23" s="38">
        <f aca="true" t="shared" si="9" ref="V23:AF23">_xlfn.IFERROR(E23/D23-1,0)</f>
        <v>0</v>
      </c>
      <c r="W23" s="38">
        <f t="shared" si="9"/>
        <v>-1</v>
      </c>
      <c r="X23" s="38">
        <f t="shared" si="9"/>
        <v>0</v>
      </c>
      <c r="Y23" s="38">
        <f t="shared" si="9"/>
        <v>0</v>
      </c>
      <c r="Z23" s="38">
        <f t="shared" si="9"/>
        <v>0</v>
      </c>
      <c r="AA23" s="38">
        <f t="shared" si="9"/>
        <v>0</v>
      </c>
      <c r="AB23" s="38">
        <f t="shared" si="9"/>
        <v>0</v>
      </c>
      <c r="AC23" s="38">
        <f t="shared" si="9"/>
        <v>0</v>
      </c>
      <c r="AD23" s="38">
        <f t="shared" si="9"/>
        <v>0</v>
      </c>
      <c r="AE23" s="38">
        <f t="shared" si="9"/>
        <v>0</v>
      </c>
      <c r="AF23" s="38">
        <f t="shared" si="9"/>
        <v>0</v>
      </c>
      <c r="AG23" s="39" t="s">
        <v>31</v>
      </c>
      <c r="AH23" s="15"/>
      <c r="AI23" s="15"/>
      <c r="AJ23" s="15"/>
    </row>
    <row r="24" spans="1:36" ht="15.75" customHeight="1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6"/>
      <c r="R24" s="16"/>
      <c r="S24" s="16"/>
      <c r="T24" s="16"/>
      <c r="U24" s="38">
        <f>+MAX(U21:U23)</f>
        <v>0.2</v>
      </c>
      <c r="V24" s="38">
        <f aca="true" t="shared" si="10" ref="V24:AF24">+MIN(V21:V23)</f>
        <v>-0.2500000000000001</v>
      </c>
      <c r="W24" s="38">
        <f t="shared" si="10"/>
        <v>-1</v>
      </c>
      <c r="X24" s="38">
        <f t="shared" si="10"/>
        <v>0</v>
      </c>
      <c r="Y24" s="38">
        <f t="shared" si="10"/>
        <v>0</v>
      </c>
      <c r="Z24" s="38">
        <f t="shared" si="10"/>
        <v>0</v>
      </c>
      <c r="AA24" s="38">
        <f t="shared" si="10"/>
        <v>0</v>
      </c>
      <c r="AB24" s="38">
        <f t="shared" si="10"/>
        <v>0</v>
      </c>
      <c r="AC24" s="38">
        <f t="shared" si="10"/>
        <v>0</v>
      </c>
      <c r="AD24" s="38">
        <f t="shared" si="10"/>
        <v>0</v>
      </c>
      <c r="AE24" s="38">
        <f t="shared" si="10"/>
        <v>0</v>
      </c>
      <c r="AF24" s="38">
        <f t="shared" si="10"/>
        <v>0</v>
      </c>
      <c r="AG24" s="15"/>
      <c r="AH24" s="15"/>
      <c r="AI24" s="15"/>
      <c r="AJ24" s="15"/>
    </row>
    <row r="25" spans="1:36" ht="15.75" customHeight="1">
      <c r="A25" s="14"/>
      <c r="B25" s="1"/>
      <c r="C25" s="34" t="s">
        <v>32</v>
      </c>
      <c r="D25" s="40">
        <f aca="true" t="shared" si="11" ref="D25:O25">+D20</f>
        <v>1</v>
      </c>
      <c r="E25" s="40">
        <f t="shared" si="11"/>
        <v>2</v>
      </c>
      <c r="F25" s="40">
        <f t="shared" si="11"/>
        <v>3</v>
      </c>
      <c r="G25" s="40">
        <f t="shared" si="11"/>
        <v>4</v>
      </c>
      <c r="H25" s="40">
        <f t="shared" si="11"/>
        <v>5</v>
      </c>
      <c r="I25" s="40">
        <f t="shared" si="11"/>
        <v>6</v>
      </c>
      <c r="J25" s="40">
        <f t="shared" si="11"/>
        <v>7</v>
      </c>
      <c r="K25" s="40">
        <f t="shared" si="11"/>
        <v>8</v>
      </c>
      <c r="L25" s="40">
        <f t="shared" si="11"/>
        <v>9</v>
      </c>
      <c r="M25" s="40">
        <f t="shared" si="11"/>
        <v>10</v>
      </c>
      <c r="N25" s="40">
        <f t="shared" si="11"/>
        <v>11</v>
      </c>
      <c r="O25" s="40">
        <f t="shared" si="11"/>
        <v>12</v>
      </c>
      <c r="P25" s="1"/>
      <c r="Q25" s="16"/>
      <c r="R25" s="16"/>
      <c r="S25" s="16"/>
      <c r="T25" s="16"/>
      <c r="U25" s="38" t="str">
        <f aca="true" t="shared" si="12" ref="U25:AF25">+VLOOKUP(U24,U21:$AG$23,U19,FALSE)</f>
        <v>Leads del público que capturaste. Parte del medio del funnel.</v>
      </c>
      <c r="V25" s="38" t="str">
        <f t="shared" si="12"/>
        <v>Leads del público que capturaste. Parte del medio del funnel.</v>
      </c>
      <c r="W25" s="38" t="str">
        <f t="shared" si="12"/>
        <v>Clics para generar interés. Parte de arriba del Funnel</v>
      </c>
      <c r="X25" s="38" t="str">
        <f t="shared" si="12"/>
        <v>Clics para generar interés. Parte de arriba del Funnel</v>
      </c>
      <c r="Y25" s="38" t="str">
        <f t="shared" si="12"/>
        <v>Clics para generar interés. Parte de arriba del Funnel</v>
      </c>
      <c r="Z25" s="38" t="str">
        <f t="shared" si="12"/>
        <v>Clics para generar interés. Parte de arriba del Funnel</v>
      </c>
      <c r="AA25" s="38" t="str">
        <f t="shared" si="12"/>
        <v>Clics para generar interés. Parte de arriba del Funnel</v>
      </c>
      <c r="AB25" s="38" t="str">
        <f t="shared" si="12"/>
        <v>Clics para generar interés. Parte de arriba del Funnel</v>
      </c>
      <c r="AC25" s="38" t="str">
        <f t="shared" si="12"/>
        <v>Clics para generar interés. Parte de arriba del Funnel</v>
      </c>
      <c r="AD25" s="38" t="str">
        <f t="shared" si="12"/>
        <v>Clics para generar interés. Parte de arriba del Funnel</v>
      </c>
      <c r="AE25" s="38" t="str">
        <f t="shared" si="12"/>
        <v>Clics para generar interés. Parte de arriba del Funnel</v>
      </c>
      <c r="AF25" s="38" t="str">
        <f t="shared" si="12"/>
        <v>Clics para generar interés. Parte de arriba del Funnel</v>
      </c>
      <c r="AG25" s="15"/>
      <c r="AH25" s="15"/>
      <c r="AI25" s="15"/>
      <c r="AJ25" s="15"/>
    </row>
    <row r="26" spans="1:36" ht="15.75" customHeight="1">
      <c r="A26" s="14"/>
      <c r="B26" s="1"/>
      <c r="C26" s="36" t="s">
        <v>33</v>
      </c>
      <c r="D26" s="41">
        <v>400</v>
      </c>
      <c r="E26" s="41">
        <v>250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"/>
      <c r="Q26" s="16"/>
      <c r="R26" s="16"/>
      <c r="S26" s="16"/>
      <c r="T26" s="16"/>
      <c r="U26" s="16"/>
      <c r="V26" s="38">
        <f aca="true" t="shared" si="13" ref="V26:AF26">_xlfn.IFERROR(E26/D26-1,0)</f>
        <v>-0.375</v>
      </c>
      <c r="W26" s="38">
        <f t="shared" si="13"/>
        <v>-1</v>
      </c>
      <c r="X26" s="38">
        <f t="shared" si="13"/>
        <v>0</v>
      </c>
      <c r="Y26" s="38">
        <f t="shared" si="13"/>
        <v>0</v>
      </c>
      <c r="Z26" s="38">
        <f t="shared" si="13"/>
        <v>0</v>
      </c>
      <c r="AA26" s="38">
        <f t="shared" si="13"/>
        <v>0</v>
      </c>
      <c r="AB26" s="38">
        <f t="shared" si="13"/>
        <v>0</v>
      </c>
      <c r="AC26" s="38">
        <f t="shared" si="13"/>
        <v>0</v>
      </c>
      <c r="AD26" s="38">
        <f t="shared" si="13"/>
        <v>0</v>
      </c>
      <c r="AE26" s="38">
        <f t="shared" si="13"/>
        <v>0</v>
      </c>
      <c r="AF26" s="38">
        <f t="shared" si="13"/>
        <v>0</v>
      </c>
      <c r="AG26" s="15"/>
      <c r="AH26" s="15"/>
      <c r="AI26" s="15"/>
      <c r="AJ26" s="15"/>
    </row>
    <row r="27" spans="1:36" ht="15.75" customHeight="1">
      <c r="A27" s="14"/>
      <c r="B27" s="1"/>
      <c r="C27" s="36" t="s">
        <v>34</v>
      </c>
      <c r="D27" s="41">
        <v>2000</v>
      </c>
      <c r="E27" s="41">
        <v>1666.6666666666667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"/>
      <c r="Q27" s="16"/>
      <c r="R27" s="16"/>
      <c r="S27" s="16"/>
      <c r="T27" s="16"/>
      <c r="U27" s="16"/>
      <c r="V27" s="38">
        <f aca="true" t="shared" si="14" ref="V27:AF27">_xlfn.IFERROR(E27/D27-1,0)</f>
        <v>-0.16666666666666663</v>
      </c>
      <c r="W27" s="38">
        <f t="shared" si="14"/>
        <v>-1</v>
      </c>
      <c r="X27" s="38">
        <f t="shared" si="14"/>
        <v>0</v>
      </c>
      <c r="Y27" s="38">
        <f t="shared" si="14"/>
        <v>0</v>
      </c>
      <c r="Z27" s="38">
        <f t="shared" si="14"/>
        <v>0</v>
      </c>
      <c r="AA27" s="38">
        <f t="shared" si="14"/>
        <v>0</v>
      </c>
      <c r="AB27" s="38">
        <f t="shared" si="14"/>
        <v>0</v>
      </c>
      <c r="AC27" s="38">
        <f t="shared" si="14"/>
        <v>0</v>
      </c>
      <c r="AD27" s="38">
        <f t="shared" si="14"/>
        <v>0</v>
      </c>
      <c r="AE27" s="38">
        <f t="shared" si="14"/>
        <v>0</v>
      </c>
      <c r="AF27" s="38">
        <f t="shared" si="14"/>
        <v>0</v>
      </c>
      <c r="AG27" s="15"/>
      <c r="AH27" s="15"/>
      <c r="AI27" s="15"/>
      <c r="AJ27" s="15"/>
    </row>
    <row r="28" spans="1:36" ht="15.75" customHeight="1">
      <c r="A28" s="14"/>
      <c r="B28" s="1"/>
      <c r="C28" s="36" t="s">
        <v>35</v>
      </c>
      <c r="D28" s="41">
        <v>8000</v>
      </c>
      <c r="E28" s="41">
        <v>5000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"/>
      <c r="Q28" s="16"/>
      <c r="R28" s="16"/>
      <c r="S28" s="16"/>
      <c r="T28" s="16"/>
      <c r="U28" s="16"/>
      <c r="V28" s="38">
        <f aca="true" t="shared" si="15" ref="V28:AF28">_xlfn.IFERROR(E28/D28-1,0)</f>
        <v>-0.375</v>
      </c>
      <c r="W28" s="38">
        <f t="shared" si="15"/>
        <v>-1</v>
      </c>
      <c r="X28" s="38">
        <f t="shared" si="15"/>
        <v>0</v>
      </c>
      <c r="Y28" s="38">
        <f t="shared" si="15"/>
        <v>0</v>
      </c>
      <c r="Z28" s="38">
        <f t="shared" si="15"/>
        <v>0</v>
      </c>
      <c r="AA28" s="38">
        <f t="shared" si="15"/>
        <v>0</v>
      </c>
      <c r="AB28" s="38">
        <f t="shared" si="15"/>
        <v>0</v>
      </c>
      <c r="AC28" s="38">
        <f t="shared" si="15"/>
        <v>0</v>
      </c>
      <c r="AD28" s="38">
        <f t="shared" si="15"/>
        <v>0</v>
      </c>
      <c r="AE28" s="38">
        <f t="shared" si="15"/>
        <v>0</v>
      </c>
      <c r="AF28" s="38">
        <f t="shared" si="15"/>
        <v>0</v>
      </c>
      <c r="AG28" s="15"/>
      <c r="AH28" s="15"/>
      <c r="AI28" s="15"/>
      <c r="AJ28" s="15"/>
    </row>
    <row r="29" spans="1:36" ht="15.75" customHeight="1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5"/>
      <c r="AE29" s="15"/>
      <c r="AF29" s="15"/>
      <c r="AG29" s="15"/>
      <c r="AH29" s="15"/>
      <c r="AI29" s="15"/>
      <c r="AJ29" s="15"/>
    </row>
    <row r="30" spans="1:36" ht="23.25" customHeight="1">
      <c r="A30" s="14"/>
      <c r="B30" s="32" t="s">
        <v>36</v>
      </c>
      <c r="C30" s="90" t="s">
        <v>37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5"/>
      <c r="AE30" s="15"/>
      <c r="AF30" s="15"/>
      <c r="AG30" s="15"/>
      <c r="AH30" s="15"/>
      <c r="AI30" s="15"/>
      <c r="AJ30" s="15"/>
    </row>
    <row r="31" spans="1:36" ht="15.75" customHeight="1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5"/>
      <c r="AE31" s="15"/>
      <c r="AF31" s="15"/>
      <c r="AG31" s="15"/>
      <c r="AH31" s="15"/>
      <c r="AI31" s="15"/>
      <c r="AJ31" s="15"/>
    </row>
    <row r="32" spans="1:36" ht="15.75" customHeight="1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5"/>
      <c r="AE32" s="15"/>
      <c r="AF32" s="15"/>
      <c r="AG32" s="15"/>
      <c r="AH32" s="15"/>
      <c r="AI32" s="15"/>
      <c r="AJ32" s="15"/>
    </row>
    <row r="33" spans="1:36" ht="15.75" customHeight="1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5"/>
      <c r="AE33" s="15"/>
      <c r="AF33" s="15"/>
      <c r="AG33" s="15"/>
      <c r="AH33" s="15"/>
      <c r="AI33" s="15"/>
      <c r="AJ33" s="15"/>
    </row>
    <row r="34" spans="1:36" ht="15.75" customHeight="1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5"/>
      <c r="AE34" s="15"/>
      <c r="AF34" s="15"/>
      <c r="AG34" s="15"/>
      <c r="AH34" s="15"/>
      <c r="AI34" s="15"/>
      <c r="AJ34" s="15"/>
    </row>
    <row r="35" spans="1:36" ht="15.75" customHeight="1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5"/>
      <c r="AE35" s="15"/>
      <c r="AF35" s="15"/>
      <c r="AG35" s="15"/>
      <c r="AH35" s="15"/>
      <c r="AI35" s="15"/>
      <c r="AJ35" s="15"/>
    </row>
    <row r="36" spans="1:36" ht="15.75" customHeight="1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5"/>
      <c r="AE36" s="15"/>
      <c r="AF36" s="15"/>
      <c r="AG36" s="15"/>
      <c r="AH36" s="15"/>
      <c r="AI36" s="15"/>
      <c r="AJ36" s="15"/>
    </row>
    <row r="37" spans="1:36" ht="15.75" customHeight="1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5"/>
      <c r="AE37" s="15"/>
      <c r="AF37" s="15"/>
      <c r="AG37" s="15"/>
      <c r="AH37" s="15"/>
      <c r="AI37" s="15"/>
      <c r="AJ37" s="15"/>
    </row>
    <row r="38" spans="1:36" ht="15.75" customHeight="1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5"/>
      <c r="AE38" s="15"/>
      <c r="AF38" s="15"/>
      <c r="AG38" s="15"/>
      <c r="AH38" s="15"/>
      <c r="AI38" s="15"/>
      <c r="AJ38" s="15"/>
    </row>
    <row r="39" spans="1:36" ht="15.75" customHeight="1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5"/>
      <c r="AE39" s="15"/>
      <c r="AF39" s="15"/>
      <c r="AG39" s="15"/>
      <c r="AH39" s="15"/>
      <c r="AI39" s="15"/>
      <c r="AJ39" s="15"/>
    </row>
    <row r="40" spans="1:36" ht="15.75" customHeight="1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5"/>
      <c r="AE40" s="15"/>
      <c r="AF40" s="15"/>
      <c r="AG40" s="15"/>
      <c r="AH40" s="15"/>
      <c r="AI40" s="15"/>
      <c r="AJ40" s="15"/>
    </row>
    <row r="41" spans="1:36" ht="15.75" customHeight="1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5"/>
      <c r="AE41" s="15"/>
      <c r="AF41" s="15"/>
      <c r="AG41" s="15"/>
      <c r="AH41" s="15"/>
      <c r="AI41" s="15"/>
      <c r="AJ41" s="15"/>
    </row>
    <row r="42" spans="1:36" ht="15.75" customHeight="1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5"/>
      <c r="AE42" s="15"/>
      <c r="AF42" s="15"/>
      <c r="AG42" s="15"/>
      <c r="AH42" s="15"/>
      <c r="AI42" s="15"/>
      <c r="AJ42" s="15"/>
    </row>
    <row r="43" spans="1:36" ht="15.75" customHeight="1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5"/>
      <c r="AE43" s="15"/>
      <c r="AF43" s="15"/>
      <c r="AG43" s="15"/>
      <c r="AH43" s="15"/>
      <c r="AI43" s="15"/>
      <c r="AJ43" s="15"/>
    </row>
    <row r="44" spans="1:36" ht="15.75" customHeight="1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5"/>
      <c r="AE44" s="15"/>
      <c r="AF44" s="15"/>
      <c r="AG44" s="15"/>
      <c r="AH44" s="15"/>
      <c r="AI44" s="15"/>
      <c r="AJ44" s="15"/>
    </row>
    <row r="45" spans="1:36" ht="15.75" customHeight="1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5"/>
      <c r="AE45" s="15"/>
      <c r="AF45" s="15"/>
      <c r="AG45" s="15"/>
      <c r="AH45" s="15"/>
      <c r="AI45" s="15"/>
      <c r="AJ45" s="15"/>
    </row>
    <row r="46" spans="1:36" ht="15.75" customHeight="1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5"/>
      <c r="AE46" s="15"/>
      <c r="AF46" s="15"/>
      <c r="AG46" s="15"/>
      <c r="AH46" s="15"/>
      <c r="AI46" s="15"/>
      <c r="AJ46" s="15"/>
    </row>
    <row r="47" spans="1:36" ht="15.75" customHeight="1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5"/>
      <c r="AF47" s="15"/>
      <c r="AG47" s="15"/>
      <c r="AH47" s="15"/>
      <c r="AI47" s="15"/>
      <c r="AJ47" s="15"/>
    </row>
    <row r="48" spans="1:36" ht="15.75" customHeight="1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5"/>
      <c r="AE48" s="15"/>
      <c r="AF48" s="15"/>
      <c r="AG48" s="15"/>
      <c r="AH48" s="15"/>
      <c r="AI48" s="15"/>
      <c r="AJ48" s="15"/>
    </row>
    <row r="49" spans="1:36" ht="15.75" customHeight="1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5"/>
      <c r="AE49" s="15"/>
      <c r="AF49" s="15"/>
      <c r="AG49" s="15"/>
      <c r="AH49" s="15"/>
      <c r="AI49" s="15"/>
      <c r="AJ49" s="15"/>
    </row>
    <row r="50" spans="1:36" ht="15.75" customHeight="1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5"/>
      <c r="AE50" s="15"/>
      <c r="AF50" s="15"/>
      <c r="AG50" s="15"/>
      <c r="AH50" s="15"/>
      <c r="AI50" s="15"/>
      <c r="AJ50" s="15"/>
    </row>
    <row r="51" spans="1:36" ht="15.75" customHeight="1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5"/>
      <c r="AE51" s="15"/>
      <c r="AF51" s="15"/>
      <c r="AG51" s="15"/>
      <c r="AH51" s="15"/>
      <c r="AI51" s="15"/>
      <c r="AJ51" s="15"/>
    </row>
    <row r="52" spans="1:36" ht="15.75" customHeight="1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5"/>
      <c r="AE52" s="15"/>
      <c r="AF52" s="15"/>
      <c r="AG52" s="15"/>
      <c r="AH52" s="15"/>
      <c r="AI52" s="15"/>
      <c r="AJ52" s="15"/>
    </row>
    <row r="53" spans="1:36" ht="15.75" customHeight="1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5"/>
      <c r="AE53" s="15"/>
      <c r="AF53" s="15"/>
      <c r="AG53" s="15"/>
      <c r="AH53" s="15"/>
      <c r="AI53" s="15"/>
      <c r="AJ53" s="15"/>
    </row>
    <row r="54" spans="1:36" ht="15.75" customHeight="1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5"/>
      <c r="AE54" s="15"/>
      <c r="AF54" s="15"/>
      <c r="AG54" s="15"/>
      <c r="AH54" s="15"/>
      <c r="AI54" s="15"/>
      <c r="AJ54" s="15"/>
    </row>
    <row r="55" spans="1:36" ht="15.75" customHeight="1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  <c r="AH55" s="15"/>
      <c r="AI55" s="15"/>
      <c r="AJ55" s="15"/>
    </row>
    <row r="56" spans="1:36" ht="15.75" customHeight="1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5"/>
      <c r="AE56" s="15"/>
      <c r="AF56" s="15"/>
      <c r="AG56" s="15"/>
      <c r="AH56" s="15"/>
      <c r="AI56" s="15"/>
      <c r="AJ56" s="15"/>
    </row>
    <row r="57" spans="1:36" ht="15.75" customHeight="1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5"/>
      <c r="AE57" s="15"/>
      <c r="AF57" s="15"/>
      <c r="AG57" s="15"/>
      <c r="AH57" s="15"/>
      <c r="AI57" s="15"/>
      <c r="AJ57" s="15"/>
    </row>
    <row r="58" spans="1:36" ht="15.75" customHeight="1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5"/>
      <c r="AE58" s="15"/>
      <c r="AF58" s="15"/>
      <c r="AG58" s="15"/>
      <c r="AH58" s="15"/>
      <c r="AI58" s="15"/>
      <c r="AJ58" s="15"/>
    </row>
    <row r="59" spans="1:36" ht="15.75" customHeight="1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5"/>
      <c r="AE59" s="15"/>
      <c r="AF59" s="15"/>
      <c r="AG59" s="15"/>
      <c r="AH59" s="15"/>
      <c r="AI59" s="15"/>
      <c r="AJ59" s="15"/>
    </row>
    <row r="60" spans="1:36" ht="15.75" customHeight="1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5"/>
      <c r="AE60" s="15"/>
      <c r="AF60" s="15"/>
      <c r="AG60" s="15"/>
      <c r="AH60" s="15"/>
      <c r="AI60" s="15"/>
      <c r="AJ60" s="15"/>
    </row>
    <row r="61" spans="1:36" ht="15.75" customHeight="1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5"/>
      <c r="AE61" s="15"/>
      <c r="AF61" s="15"/>
      <c r="AG61" s="15"/>
      <c r="AH61" s="15"/>
      <c r="AI61" s="15"/>
      <c r="AJ61" s="15"/>
    </row>
    <row r="62" spans="1:36" ht="15.75" customHeight="1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5"/>
      <c r="AE62" s="15"/>
      <c r="AF62" s="15"/>
      <c r="AG62" s="15"/>
      <c r="AH62" s="15"/>
      <c r="AI62" s="15"/>
      <c r="AJ62" s="15"/>
    </row>
    <row r="63" spans="1:36" ht="15.75" customHeight="1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5"/>
      <c r="AE63" s="15"/>
      <c r="AF63" s="15"/>
      <c r="AG63" s="15"/>
      <c r="AH63" s="15"/>
      <c r="AI63" s="15"/>
      <c r="AJ63" s="15"/>
    </row>
    <row r="64" spans="1:36" ht="15.75" customHeight="1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5"/>
      <c r="AE64" s="15"/>
      <c r="AF64" s="15"/>
      <c r="AG64" s="15"/>
      <c r="AH64" s="15"/>
      <c r="AI64" s="15"/>
      <c r="AJ64" s="15"/>
    </row>
    <row r="65" spans="1:36" ht="15.75" customHeight="1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5"/>
      <c r="AE65" s="15"/>
      <c r="AF65" s="15"/>
      <c r="AG65" s="15"/>
      <c r="AH65" s="15"/>
      <c r="AI65" s="15"/>
      <c r="AJ65" s="15"/>
    </row>
    <row r="66" spans="1:36" ht="15.75" customHeight="1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5"/>
      <c r="AE66" s="15"/>
      <c r="AF66" s="15"/>
      <c r="AG66" s="15"/>
      <c r="AH66" s="15"/>
      <c r="AI66" s="15"/>
      <c r="AJ66" s="15"/>
    </row>
    <row r="67" spans="1:36" ht="15.75" customHeight="1">
      <c r="A67" s="14"/>
      <c r="B67" s="42" t="s">
        <v>38</v>
      </c>
      <c r="C67" s="91" t="s">
        <v>39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  <c r="P67" s="1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5"/>
      <c r="AE67" s="15"/>
      <c r="AF67" s="15"/>
      <c r="AG67" s="15"/>
      <c r="AH67" s="15"/>
      <c r="AI67" s="15"/>
      <c r="AJ67" s="15"/>
    </row>
    <row r="68" spans="1:36" ht="15.75" customHeight="1">
      <c r="A68" s="14"/>
      <c r="B68" s="4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5"/>
      <c r="AE68" s="15"/>
      <c r="AF68" s="15"/>
      <c r="AG68" s="15"/>
      <c r="AH68" s="15"/>
      <c r="AI68" s="15"/>
      <c r="AJ68" s="15"/>
    </row>
    <row r="69" spans="1:36" ht="15.75" customHeight="1">
      <c r="A69" s="14"/>
      <c r="B69" s="42" t="s">
        <v>40</v>
      </c>
      <c r="C69" s="44" t="s">
        <v>41</v>
      </c>
      <c r="D69" s="45">
        <v>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5"/>
      <c r="AE69" s="15"/>
      <c r="AF69" s="15"/>
      <c r="AG69" s="15"/>
      <c r="AH69" s="15"/>
      <c r="AI69" s="15"/>
      <c r="AJ69" s="15"/>
    </row>
    <row r="70" spans="1:36" ht="15.75" customHeight="1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5"/>
      <c r="AE70" s="15"/>
      <c r="AF70" s="15"/>
      <c r="AG70" s="15"/>
      <c r="AH70" s="15"/>
      <c r="AI70" s="15"/>
      <c r="AJ70" s="15"/>
    </row>
    <row r="71" spans="1:36" ht="15.75" customHeight="1">
      <c r="A71" s="14"/>
      <c r="B71" s="1"/>
      <c r="C71" s="46" t="s">
        <v>42</v>
      </c>
      <c r="D71" s="92" t="s">
        <v>43</v>
      </c>
      <c r="E71" s="88"/>
      <c r="F71" s="88"/>
      <c r="G71" s="89"/>
      <c r="H71" s="1"/>
      <c r="I71" s="1"/>
      <c r="J71" s="1"/>
      <c r="K71" s="1"/>
      <c r="L71" s="1"/>
      <c r="M71" s="1"/>
      <c r="N71" s="1"/>
      <c r="O71" s="1"/>
      <c r="P71" s="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5"/>
      <c r="AE71" s="15"/>
      <c r="AF71" s="15"/>
      <c r="AG71" s="15"/>
      <c r="AH71" s="15"/>
      <c r="AI71" s="15"/>
      <c r="AJ71" s="15"/>
    </row>
    <row r="72" spans="1:36" ht="150" customHeight="1">
      <c r="A72" s="14"/>
      <c r="B72" s="1"/>
      <c r="C72" s="47" t="str">
        <f aca="true" t="shared" si="16" ref="C72:C74">+C21</f>
        <v>¿Cuántos clics realizaron?</v>
      </c>
      <c r="D72" s="87" t="str">
        <f>+_xlfn.IFERROR(IF(HLOOKUP($D$69,$V$20:$AF$23,2,FALSE)&lt;=0,Tablas!C6,Tablas!D6),"El periodo 1 no tiene comparación")</f>
        <v>Maravilloso, vas creciendo en alcance</v>
      </c>
      <c r="E72" s="88"/>
      <c r="F72" s="88"/>
      <c r="G72" s="89"/>
      <c r="H72" s="1"/>
      <c r="I72" s="1"/>
      <c r="J72" s="1"/>
      <c r="K72" s="1"/>
      <c r="L72" s="1"/>
      <c r="M72" s="1"/>
      <c r="N72" s="1"/>
      <c r="O72" s="1"/>
      <c r="P72" s="1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5"/>
      <c r="AE72" s="15"/>
      <c r="AF72" s="15"/>
      <c r="AG72" s="15"/>
      <c r="AH72" s="15"/>
      <c r="AI72" s="15"/>
      <c r="AJ72" s="15"/>
    </row>
    <row r="73" spans="1:36" ht="138.75" customHeight="1">
      <c r="A73" s="14"/>
      <c r="B73" s="1"/>
      <c r="C73" s="48" t="str">
        <f t="shared" si="16"/>
        <v>De esos clics, ¿cuántos fueron potenciales clientes (leads)?</v>
      </c>
      <c r="D73" s="93" t="str">
        <f>+_xlfn.IFERROR(IF(HLOOKUP($D$69,$V$20:$AF$23,3,FALSE)&lt;=0,Tablas!C7,Tablas!D7),"El periodo 1 no tiene comparación")</f>
        <v>Revisa cómo estás atendiendo a tus clientes. Pregúntate: ¿Estoy respondiendo a tiempo? ¿Lo que piden es realmente lo que ofrezco? ¿ En las conversaciones en las que se pierde el lead o potencial comprador hay similitudes? Seguro encontrarás camino para optimizar y tener mejores resultados</v>
      </c>
      <c r="E73" s="94"/>
      <c r="F73" s="94"/>
      <c r="G73" s="95"/>
      <c r="H73" s="1"/>
      <c r="I73" s="49" t="str">
        <f>+"La mayor optimización del FUNNEL DE CONVERSIÓN en el periodo "&amp;D69&amp;" en:"</f>
        <v>La mayor optimización del FUNNEL DE CONVERSIÓN en el periodo 2 en:</v>
      </c>
      <c r="J73" s="87" t="str">
        <f>+HLOOKUP($D$69,$U$20:$AF$25,6,FALSE)</f>
        <v>Leads del público que capturaste. Parte del medio del funnel.</v>
      </c>
      <c r="K73" s="89"/>
      <c r="L73" s="1"/>
      <c r="M73" s="1"/>
      <c r="N73" s="1"/>
      <c r="O73" s="1"/>
      <c r="P73" s="1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5"/>
      <c r="AE73" s="15"/>
      <c r="AF73" s="15"/>
      <c r="AG73" s="15"/>
      <c r="AH73" s="15"/>
      <c r="AI73" s="15"/>
      <c r="AJ73" s="15"/>
    </row>
    <row r="74" spans="1:36" ht="189" customHeight="1">
      <c r="A74" s="14"/>
      <c r="B74" s="1"/>
      <c r="C74" s="50" t="str">
        <f t="shared" si="16"/>
        <v>Finalmente, ¿ cuántas ventas realizaste a partir de esta campaña?</v>
      </c>
      <c r="D74" s="87" t="str">
        <f>+_xlfn.IFERROR(IF(HLOOKUP($D$69,$V$20:$AF$23,4,FALSE)&lt;=0,Tablas!C8,Tablas!D8),"El periodo 1 no tiene comparación")</f>
        <v>Este proceso es el más importante, en este caso reduciste tus resultados frente al periodo anterior. Entonces revisa muy bien tu producto o servicio y cómo le estás llegando al cliente. Recuerda que los beneficios y funcionalidades de lo que ofreces deben ser evidentes para el cliente dependiendo de que estén buscando o que problema estés solucionando. Obsesionate en entender el problema, muchas veces es más el cómo adaptamos el producto a lo que pide el mercado que en si ls funcionalidades que ofreces.</v>
      </c>
      <c r="E74" s="88"/>
      <c r="F74" s="88"/>
      <c r="G74" s="89"/>
      <c r="H74" s="1"/>
      <c r="I74" s="1"/>
      <c r="J74" s="1"/>
      <c r="K74" s="1"/>
      <c r="L74" s="1"/>
      <c r="M74" s="1"/>
      <c r="N74" s="1"/>
      <c r="O74" s="1"/>
      <c r="P74" s="1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5"/>
      <c r="AE74" s="15"/>
      <c r="AF74" s="15"/>
      <c r="AG74" s="15"/>
      <c r="AH74" s="15"/>
      <c r="AI74" s="15"/>
      <c r="AJ74" s="15"/>
    </row>
    <row r="75" spans="1:36" ht="15.75" customHeight="1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5"/>
      <c r="AE75" s="15"/>
      <c r="AF75" s="15"/>
      <c r="AG75" s="15"/>
      <c r="AH75" s="15"/>
      <c r="AI75" s="15"/>
      <c r="AJ75" s="15"/>
    </row>
    <row r="76" spans="1:36" ht="15.75" customHeight="1">
      <c r="A76" s="14"/>
      <c r="B76" s="1"/>
      <c r="C76" s="50" t="str">
        <f aca="true" t="shared" si="17" ref="C76:C78">+C26</f>
        <v>CPC (x clic)</v>
      </c>
      <c r="D76" s="87" t="str">
        <f>IF(HLOOKUP($D$69,$U$20:$AF$28,7,FALSE)&lt;=0,Tablas!C11,Tablas!D11)</f>
        <v>Tienes que revisar este indicador</v>
      </c>
      <c r="E76" s="88"/>
      <c r="F76" s="88"/>
      <c r="G76" s="89"/>
      <c r="H76" s="1"/>
      <c r="I76" s="1"/>
      <c r="J76" s="1"/>
      <c r="K76" s="1"/>
      <c r="L76" s="1"/>
      <c r="M76" s="1"/>
      <c r="N76" s="1"/>
      <c r="O76" s="1"/>
      <c r="P76" s="1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5"/>
      <c r="AE76" s="15"/>
      <c r="AF76" s="15"/>
      <c r="AG76" s="15"/>
      <c r="AH76" s="15"/>
      <c r="AI76" s="15"/>
      <c r="AJ76" s="15"/>
    </row>
    <row r="77" spans="1:36" ht="15.75" customHeight="1">
      <c r="A77" s="14"/>
      <c r="B77" s="1"/>
      <c r="C77" s="50" t="str">
        <f t="shared" si="17"/>
        <v>CPL (x lead)</v>
      </c>
      <c r="D77" s="87" t="str">
        <f>IF(HLOOKUP($D$69,$U$20:$AF$28,8,FALSE)&lt;=0,Tablas!C12,Tablas!D12)</f>
        <v>Tienes que revisar este indicador</v>
      </c>
      <c r="E77" s="88"/>
      <c r="F77" s="88"/>
      <c r="G77" s="89"/>
      <c r="H77" s="1"/>
      <c r="I77" s="1"/>
      <c r="J77" s="1"/>
      <c r="K77" s="1"/>
      <c r="L77" s="1"/>
      <c r="M77" s="1"/>
      <c r="N77" s="1"/>
      <c r="O77" s="1"/>
      <c r="P77" s="1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5"/>
      <c r="AE77" s="15"/>
      <c r="AF77" s="15"/>
      <c r="AG77" s="15"/>
      <c r="AH77" s="15"/>
      <c r="AI77" s="15"/>
      <c r="AJ77" s="15"/>
    </row>
    <row r="78" spans="1:36" ht="15.75" customHeight="1">
      <c r="A78" s="14"/>
      <c r="B78" s="1"/>
      <c r="C78" s="50" t="str">
        <f t="shared" si="17"/>
        <v>CAC (x adquisión)</v>
      </c>
      <c r="D78" s="87" t="str">
        <f>IF(HLOOKUP($D$69,$U$20:$AF$28,9,FALSE)&lt;=0,Tablas!C13,Tablas!D13)</f>
        <v>Tienes que revisar este indicador</v>
      </c>
      <c r="E78" s="88"/>
      <c r="F78" s="88"/>
      <c r="G78" s="89"/>
      <c r="H78" s="1"/>
      <c r="I78" s="1"/>
      <c r="J78" s="1"/>
      <c r="K78" s="1"/>
      <c r="L78" s="1"/>
      <c r="M78" s="1"/>
      <c r="N78" s="1"/>
      <c r="O78" s="1"/>
      <c r="P78" s="1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  <c r="AF78" s="15"/>
      <c r="AG78" s="15"/>
      <c r="AH78" s="15"/>
      <c r="AI78" s="15"/>
      <c r="AJ78" s="15"/>
    </row>
    <row r="79" spans="1:36" ht="15.75" customHeight="1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5"/>
      <c r="AE79" s="15"/>
      <c r="AF79" s="15"/>
      <c r="AG79" s="15"/>
      <c r="AH79" s="15"/>
      <c r="AI79" s="15"/>
      <c r="AJ79" s="15"/>
    </row>
    <row r="80" spans="1:36" ht="15.75" customHeight="1">
      <c r="A80" s="14"/>
      <c r="B80" s="1"/>
      <c r="C80" s="1"/>
      <c r="D80" s="1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5"/>
      <c r="AE80" s="15"/>
      <c r="AF80" s="15"/>
      <c r="AG80" s="15"/>
      <c r="AH80" s="15"/>
      <c r="AI80" s="15"/>
      <c r="AJ80" s="15"/>
    </row>
    <row r="81" spans="1:36" ht="15.75" customHeight="1" hidden="1">
      <c r="A81" s="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5"/>
      <c r="AE81" s="15"/>
      <c r="AF81" s="15"/>
      <c r="AG81" s="15"/>
      <c r="AH81" s="15"/>
      <c r="AI81" s="15"/>
      <c r="AJ81" s="15"/>
    </row>
    <row r="82" spans="1:36" ht="15.75" customHeight="1" hidden="1">
      <c r="A82" s="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5"/>
      <c r="AE82" s="15"/>
      <c r="AF82" s="15"/>
      <c r="AG82" s="15"/>
      <c r="AH82" s="15"/>
      <c r="AI82" s="15"/>
      <c r="AJ82" s="15"/>
    </row>
    <row r="83" spans="1:36" ht="15.75" customHeight="1" hidden="1">
      <c r="A83" s="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5"/>
      <c r="AE83" s="15"/>
      <c r="AF83" s="15"/>
      <c r="AG83" s="15"/>
      <c r="AH83" s="15"/>
      <c r="AI83" s="15"/>
      <c r="AJ83" s="15"/>
    </row>
    <row r="84" spans="1:36" ht="15.75" customHeight="1" hidden="1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5"/>
      <c r="AE84" s="15"/>
      <c r="AF84" s="15"/>
      <c r="AG84" s="15"/>
      <c r="AH84" s="15"/>
      <c r="AI84" s="15"/>
      <c r="AJ84" s="15"/>
    </row>
    <row r="85" spans="1:36" ht="15.75" customHeight="1" hidden="1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5"/>
      <c r="AE85" s="15"/>
      <c r="AF85" s="15"/>
      <c r="AG85" s="15"/>
      <c r="AH85" s="15"/>
      <c r="AI85" s="15"/>
      <c r="AJ85" s="15"/>
    </row>
    <row r="86" spans="1:36" ht="15.75" customHeight="1" hidden="1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5"/>
      <c r="AE86" s="15"/>
      <c r="AF86" s="15"/>
      <c r="AG86" s="15"/>
      <c r="AH86" s="15"/>
      <c r="AI86" s="15"/>
      <c r="AJ86" s="15"/>
    </row>
    <row r="87" spans="1:36" ht="15.75" customHeight="1" hidden="1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5"/>
      <c r="AE87" s="15"/>
      <c r="AF87" s="15"/>
      <c r="AG87" s="15"/>
      <c r="AH87" s="15"/>
      <c r="AI87" s="15"/>
      <c r="AJ87" s="15"/>
    </row>
    <row r="88" spans="1:36" ht="15.75" customHeight="1" hidden="1">
      <c r="A88" s="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5"/>
      <c r="AE88" s="15"/>
      <c r="AF88" s="15"/>
      <c r="AG88" s="15"/>
      <c r="AH88" s="15"/>
      <c r="AI88" s="15"/>
      <c r="AJ88" s="15"/>
    </row>
    <row r="89" spans="1:36" ht="15.75" customHeight="1" hidden="1">
      <c r="A89" s="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5"/>
      <c r="AE89" s="15"/>
      <c r="AF89" s="15"/>
      <c r="AG89" s="15"/>
      <c r="AH89" s="15"/>
      <c r="AI89" s="15"/>
      <c r="AJ89" s="15"/>
    </row>
    <row r="90" spans="1:36" ht="15.75" customHeight="1" hidden="1">
      <c r="A90" s="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5"/>
      <c r="AE90" s="15"/>
      <c r="AF90" s="15"/>
      <c r="AG90" s="15"/>
      <c r="AH90" s="15"/>
      <c r="AI90" s="15"/>
      <c r="AJ90" s="15"/>
    </row>
    <row r="91" spans="1:36" ht="15.75" customHeight="1" hidden="1">
      <c r="A91" s="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5"/>
      <c r="AE91" s="15"/>
      <c r="AF91" s="15"/>
      <c r="AG91" s="15"/>
      <c r="AH91" s="15"/>
      <c r="AI91" s="15"/>
      <c r="AJ91" s="15"/>
    </row>
    <row r="92" spans="1:36" ht="15.75" customHeight="1" hidden="1">
      <c r="A92" s="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5"/>
      <c r="AE92" s="15"/>
      <c r="AF92" s="15"/>
      <c r="AG92" s="15"/>
      <c r="AH92" s="15"/>
      <c r="AI92" s="15"/>
      <c r="AJ92" s="15"/>
    </row>
    <row r="93" spans="1:36" ht="15.75" customHeight="1" hidden="1">
      <c r="A93" s="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5"/>
      <c r="AE93" s="15"/>
      <c r="AF93" s="15"/>
      <c r="AG93" s="15"/>
      <c r="AH93" s="15"/>
      <c r="AI93" s="15"/>
      <c r="AJ93" s="15"/>
    </row>
    <row r="94" spans="1:36" ht="15.75" customHeight="1" hidden="1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5"/>
      <c r="AE94" s="15"/>
      <c r="AF94" s="15"/>
      <c r="AG94" s="15"/>
      <c r="AH94" s="15"/>
      <c r="AI94" s="15"/>
      <c r="AJ94" s="15"/>
    </row>
    <row r="95" spans="1:36" ht="15.75" customHeight="1" hidden="1">
      <c r="A95" s="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5"/>
      <c r="AE95" s="15"/>
      <c r="AF95" s="15"/>
      <c r="AG95" s="15"/>
      <c r="AH95" s="15"/>
      <c r="AI95" s="15"/>
      <c r="AJ95" s="15"/>
    </row>
    <row r="96" spans="1:36" ht="15.75" customHeight="1" hidden="1">
      <c r="A96" s="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5"/>
      <c r="AE96" s="15"/>
      <c r="AF96" s="15"/>
      <c r="AG96" s="15"/>
      <c r="AH96" s="15"/>
      <c r="AI96" s="15"/>
      <c r="AJ96" s="15"/>
    </row>
    <row r="97" spans="1:36" ht="15.75" customHeight="1" hidden="1">
      <c r="A97" s="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5"/>
      <c r="AE97" s="15"/>
      <c r="AF97" s="15"/>
      <c r="AG97" s="15"/>
      <c r="AH97" s="15"/>
      <c r="AI97" s="15"/>
      <c r="AJ97" s="15"/>
    </row>
    <row r="98" spans="1:36" ht="15.75" customHeight="1" hidden="1">
      <c r="A98" s="14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5"/>
      <c r="AE98" s="15"/>
      <c r="AF98" s="15"/>
      <c r="AG98" s="15"/>
      <c r="AH98" s="15"/>
      <c r="AI98" s="15"/>
      <c r="AJ98" s="15"/>
    </row>
    <row r="99" spans="1:36" ht="15.75" customHeight="1" hidden="1">
      <c r="A99" s="1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5"/>
      <c r="AE99" s="15"/>
      <c r="AF99" s="15"/>
      <c r="AG99" s="15"/>
      <c r="AH99" s="15"/>
      <c r="AI99" s="15"/>
      <c r="AJ99" s="15"/>
    </row>
    <row r="100" spans="1:36" ht="15.75" customHeight="1" hidden="1">
      <c r="A100" s="1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5"/>
      <c r="AE100" s="15"/>
      <c r="AF100" s="15"/>
      <c r="AG100" s="15"/>
      <c r="AH100" s="15"/>
      <c r="AI100" s="15"/>
      <c r="AJ100" s="15"/>
    </row>
    <row r="101" spans="1:36" ht="15.75" customHeight="1" hidden="1">
      <c r="A101" s="1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5"/>
      <c r="AE101" s="15"/>
      <c r="AF101" s="15"/>
      <c r="AG101" s="15"/>
      <c r="AH101" s="15"/>
      <c r="AI101" s="15"/>
      <c r="AJ101" s="15"/>
    </row>
    <row r="102" spans="1:36" ht="15.75" customHeight="1" hidden="1">
      <c r="A102" s="1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5"/>
      <c r="AE102" s="15"/>
      <c r="AF102" s="15"/>
      <c r="AG102" s="15"/>
      <c r="AH102" s="15"/>
      <c r="AI102" s="15"/>
      <c r="AJ102" s="15"/>
    </row>
    <row r="103" spans="1:36" ht="15.75" customHeight="1" hidden="1">
      <c r="A103" s="1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5"/>
      <c r="AE103" s="15"/>
      <c r="AF103" s="15"/>
      <c r="AG103" s="15"/>
      <c r="AH103" s="15"/>
      <c r="AI103" s="15"/>
      <c r="AJ103" s="15"/>
    </row>
    <row r="104" spans="1:36" ht="15.75" customHeight="1" hidden="1">
      <c r="A104" s="1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5"/>
      <c r="AE104" s="15"/>
      <c r="AF104" s="15"/>
      <c r="AG104" s="15"/>
      <c r="AH104" s="15"/>
      <c r="AI104" s="15"/>
      <c r="AJ104" s="15"/>
    </row>
    <row r="105" spans="1:36" ht="15.75" customHeight="1" hidden="1">
      <c r="A105" s="1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5"/>
      <c r="AE105" s="15"/>
      <c r="AF105" s="15"/>
      <c r="AG105" s="15"/>
      <c r="AH105" s="15"/>
      <c r="AI105" s="15"/>
      <c r="AJ105" s="15"/>
    </row>
    <row r="106" spans="1:36" ht="15.75" customHeight="1" hidden="1">
      <c r="A106" s="1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5"/>
      <c r="AE106" s="15"/>
      <c r="AF106" s="15"/>
      <c r="AG106" s="15"/>
      <c r="AH106" s="15"/>
      <c r="AI106" s="15"/>
      <c r="AJ106" s="15"/>
    </row>
    <row r="107" spans="1:36" ht="15.75" customHeight="1" hidden="1">
      <c r="A107" s="1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5"/>
      <c r="AE107" s="15"/>
      <c r="AF107" s="15"/>
      <c r="AG107" s="15"/>
      <c r="AH107" s="15"/>
      <c r="AI107" s="15"/>
      <c r="AJ107" s="15"/>
    </row>
    <row r="108" spans="1:36" ht="15.75" customHeight="1" hidden="1">
      <c r="A108" s="1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5"/>
      <c r="AE108" s="15"/>
      <c r="AF108" s="15"/>
      <c r="AG108" s="15"/>
      <c r="AH108" s="15"/>
      <c r="AI108" s="15"/>
      <c r="AJ108" s="15"/>
    </row>
    <row r="109" spans="1:36" ht="15.75" customHeight="1" hidden="1">
      <c r="A109" s="1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5"/>
      <c r="AE109" s="15"/>
      <c r="AF109" s="15"/>
      <c r="AG109" s="15"/>
      <c r="AH109" s="15"/>
      <c r="AI109" s="15"/>
      <c r="AJ109" s="15"/>
    </row>
    <row r="110" spans="1:36" ht="15.75" customHeight="1" hidden="1">
      <c r="A110" s="1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5"/>
      <c r="AE110" s="15"/>
      <c r="AF110" s="15"/>
      <c r="AG110" s="15"/>
      <c r="AH110" s="15"/>
      <c r="AI110" s="15"/>
      <c r="AJ110" s="15"/>
    </row>
    <row r="111" spans="1:36" ht="15.75" customHeight="1" hidden="1">
      <c r="A111" s="1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5"/>
      <c r="AE111" s="15"/>
      <c r="AF111" s="15"/>
      <c r="AG111" s="15"/>
      <c r="AH111" s="15"/>
      <c r="AI111" s="15"/>
      <c r="AJ111" s="15"/>
    </row>
    <row r="112" spans="1:36" ht="15.75" customHeight="1" hidden="1">
      <c r="A112" s="1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5"/>
      <c r="AE112" s="15"/>
      <c r="AF112" s="15"/>
      <c r="AG112" s="15"/>
      <c r="AH112" s="15"/>
      <c r="AI112" s="15"/>
      <c r="AJ112" s="15"/>
    </row>
    <row r="113" spans="1:36" ht="15.75" customHeight="1" hidden="1">
      <c r="A113" s="1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5"/>
      <c r="AE113" s="15"/>
      <c r="AF113" s="15"/>
      <c r="AG113" s="15"/>
      <c r="AH113" s="15"/>
      <c r="AI113" s="15"/>
      <c r="AJ113" s="15"/>
    </row>
    <row r="114" spans="1:36" ht="15.75" customHeight="1" hidden="1">
      <c r="A114" s="1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5"/>
      <c r="AE114" s="15"/>
      <c r="AF114" s="15"/>
      <c r="AG114" s="15"/>
      <c r="AH114" s="15"/>
      <c r="AI114" s="15"/>
      <c r="AJ114" s="15"/>
    </row>
    <row r="115" spans="1:36" ht="15.75" customHeight="1" hidden="1">
      <c r="A115" s="1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5"/>
      <c r="AE115" s="15"/>
      <c r="AF115" s="15"/>
      <c r="AG115" s="15"/>
      <c r="AH115" s="15"/>
      <c r="AI115" s="15"/>
      <c r="AJ115" s="15"/>
    </row>
    <row r="116" spans="1:36" ht="15.75" customHeight="1" hidden="1">
      <c r="A116" s="1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5"/>
      <c r="AE116" s="15"/>
      <c r="AF116" s="15"/>
      <c r="AG116" s="15"/>
      <c r="AH116" s="15"/>
      <c r="AI116" s="15"/>
      <c r="AJ116" s="15"/>
    </row>
    <row r="117" spans="1:36" ht="15.75" customHeight="1" hidden="1">
      <c r="A117" s="1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5"/>
      <c r="AE117" s="15"/>
      <c r="AF117" s="15"/>
      <c r="AG117" s="15"/>
      <c r="AH117" s="15"/>
      <c r="AI117" s="15"/>
      <c r="AJ117" s="15"/>
    </row>
    <row r="118" spans="1:36" ht="15.75" customHeight="1" hidden="1">
      <c r="A118" s="1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5"/>
      <c r="AE118" s="15"/>
      <c r="AF118" s="15"/>
      <c r="AG118" s="15"/>
      <c r="AH118" s="15"/>
      <c r="AI118" s="15"/>
      <c r="AJ118" s="15"/>
    </row>
    <row r="119" spans="1:36" ht="15.75" customHeight="1" hidden="1">
      <c r="A119" s="1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5"/>
      <c r="AE119" s="15"/>
      <c r="AF119" s="15"/>
      <c r="AG119" s="15"/>
      <c r="AH119" s="15"/>
      <c r="AI119" s="15"/>
      <c r="AJ119" s="15"/>
    </row>
    <row r="120" spans="1:36" ht="15.75" customHeight="1" hidden="1">
      <c r="A120" s="1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5"/>
      <c r="AE120" s="15"/>
      <c r="AF120" s="15"/>
      <c r="AG120" s="15"/>
      <c r="AH120" s="15"/>
      <c r="AI120" s="15"/>
      <c r="AJ120" s="15"/>
    </row>
    <row r="121" spans="1:36" ht="15.75" customHeight="1" hidden="1">
      <c r="A121" s="1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5"/>
      <c r="AE121" s="15"/>
      <c r="AF121" s="15"/>
      <c r="AG121" s="15"/>
      <c r="AH121" s="15"/>
      <c r="AI121" s="15"/>
      <c r="AJ121" s="15"/>
    </row>
    <row r="122" spans="1:36" ht="15.75" customHeight="1" hidden="1">
      <c r="A122" s="1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5"/>
      <c r="AE122" s="15"/>
      <c r="AF122" s="15"/>
      <c r="AG122" s="15"/>
      <c r="AH122" s="15"/>
      <c r="AI122" s="15"/>
      <c r="AJ122" s="15"/>
    </row>
    <row r="123" spans="1:36" ht="15.75" customHeight="1" hidden="1">
      <c r="A123" s="1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5"/>
      <c r="AE123" s="15"/>
      <c r="AF123" s="15"/>
      <c r="AG123" s="15"/>
      <c r="AH123" s="15"/>
      <c r="AI123" s="15"/>
      <c r="AJ123" s="15"/>
    </row>
    <row r="124" spans="1:36" ht="15.75" customHeight="1" hidden="1">
      <c r="A124" s="1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5"/>
      <c r="AE124" s="15"/>
      <c r="AF124" s="15"/>
      <c r="AG124" s="15"/>
      <c r="AH124" s="15"/>
      <c r="AI124" s="15"/>
      <c r="AJ124" s="15"/>
    </row>
    <row r="125" spans="1:36" ht="15.75" customHeight="1" hidden="1">
      <c r="A125" s="1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5"/>
      <c r="AE125" s="15"/>
      <c r="AF125" s="15"/>
      <c r="AG125" s="15"/>
      <c r="AH125" s="15"/>
      <c r="AI125" s="15"/>
      <c r="AJ125" s="15"/>
    </row>
    <row r="126" spans="1:36" ht="15.75" customHeight="1" hidden="1">
      <c r="A126" s="1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5"/>
      <c r="AE126" s="15"/>
      <c r="AF126" s="15"/>
      <c r="AG126" s="15"/>
      <c r="AH126" s="15"/>
      <c r="AI126" s="15"/>
      <c r="AJ126" s="15"/>
    </row>
    <row r="127" spans="1:36" ht="15.75" customHeight="1" hidden="1">
      <c r="A127" s="1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5"/>
      <c r="AE127" s="15"/>
      <c r="AF127" s="15"/>
      <c r="AG127" s="15"/>
      <c r="AH127" s="15"/>
      <c r="AI127" s="15"/>
      <c r="AJ127" s="15"/>
    </row>
    <row r="128" spans="1:36" ht="15.75" customHeight="1" hidden="1">
      <c r="A128" s="1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5"/>
      <c r="AE128" s="15"/>
      <c r="AF128" s="15"/>
      <c r="AG128" s="15"/>
      <c r="AH128" s="15"/>
      <c r="AI128" s="15"/>
      <c r="AJ128" s="15"/>
    </row>
    <row r="129" spans="1:36" ht="15.75" customHeight="1" hidden="1">
      <c r="A129" s="1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5"/>
      <c r="AE129" s="15"/>
      <c r="AF129" s="15"/>
      <c r="AG129" s="15"/>
      <c r="AH129" s="15"/>
      <c r="AI129" s="15"/>
      <c r="AJ129" s="15"/>
    </row>
    <row r="130" spans="1:36" ht="15.75" customHeight="1" hidden="1">
      <c r="A130" s="1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5"/>
      <c r="AE130" s="15"/>
      <c r="AF130" s="15"/>
      <c r="AG130" s="15"/>
      <c r="AH130" s="15"/>
      <c r="AI130" s="15"/>
      <c r="AJ130" s="15"/>
    </row>
    <row r="131" spans="1:36" ht="15.75" customHeight="1" hidden="1">
      <c r="A131" s="1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5"/>
      <c r="AE131" s="15"/>
      <c r="AF131" s="15"/>
      <c r="AG131" s="15"/>
      <c r="AH131" s="15"/>
      <c r="AI131" s="15"/>
      <c r="AJ131" s="15"/>
    </row>
    <row r="132" spans="1:36" ht="15.75" customHeight="1" hidden="1">
      <c r="A132" s="1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5"/>
      <c r="AE132" s="15"/>
      <c r="AF132" s="15"/>
      <c r="AG132" s="15"/>
      <c r="AH132" s="15"/>
      <c r="AI132" s="15"/>
      <c r="AJ132" s="15"/>
    </row>
    <row r="133" spans="1:36" ht="15.75" customHeight="1" hidden="1">
      <c r="A133" s="1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5"/>
      <c r="AE133" s="15"/>
      <c r="AF133" s="15"/>
      <c r="AG133" s="15"/>
      <c r="AH133" s="15"/>
      <c r="AI133" s="15"/>
      <c r="AJ133" s="15"/>
    </row>
    <row r="134" spans="1:36" ht="15.75" customHeight="1" hidden="1">
      <c r="A134" s="1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5"/>
      <c r="AE134" s="15"/>
      <c r="AF134" s="15"/>
      <c r="AG134" s="15"/>
      <c r="AH134" s="15"/>
      <c r="AI134" s="15"/>
      <c r="AJ134" s="15"/>
    </row>
    <row r="135" spans="1:36" ht="15.75" customHeight="1" hidden="1">
      <c r="A135" s="1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5"/>
      <c r="AE135" s="15"/>
      <c r="AF135" s="15"/>
      <c r="AG135" s="15"/>
      <c r="AH135" s="15"/>
      <c r="AI135" s="15"/>
      <c r="AJ135" s="15"/>
    </row>
    <row r="136" spans="1:36" ht="15.75" customHeight="1" hidden="1">
      <c r="A136" s="1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5"/>
      <c r="AE136" s="15"/>
      <c r="AF136" s="15"/>
      <c r="AG136" s="15"/>
      <c r="AH136" s="15"/>
      <c r="AI136" s="15"/>
      <c r="AJ136" s="15"/>
    </row>
    <row r="137" spans="1:36" ht="15.75" customHeight="1" hidden="1">
      <c r="A137" s="1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5"/>
      <c r="AE137" s="15"/>
      <c r="AF137" s="15"/>
      <c r="AG137" s="15"/>
      <c r="AH137" s="15"/>
      <c r="AI137" s="15"/>
      <c r="AJ137" s="15"/>
    </row>
    <row r="138" spans="1:36" ht="15.75" customHeight="1" hidden="1">
      <c r="A138" s="1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5"/>
      <c r="AE138" s="15"/>
      <c r="AF138" s="15"/>
      <c r="AG138" s="15"/>
      <c r="AH138" s="15"/>
      <c r="AI138" s="15"/>
      <c r="AJ138" s="15"/>
    </row>
    <row r="139" spans="1:36" ht="15.75" customHeight="1" hidden="1">
      <c r="A139" s="1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5"/>
      <c r="AE139" s="15"/>
      <c r="AF139" s="15"/>
      <c r="AG139" s="15"/>
      <c r="AH139" s="15"/>
      <c r="AI139" s="15"/>
      <c r="AJ139" s="15"/>
    </row>
    <row r="140" spans="1:36" ht="15.75" customHeight="1" hidden="1">
      <c r="A140" s="1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5"/>
      <c r="AE140" s="15"/>
      <c r="AF140" s="15"/>
      <c r="AG140" s="15"/>
      <c r="AH140" s="15"/>
      <c r="AI140" s="15"/>
      <c r="AJ140" s="15"/>
    </row>
    <row r="141" spans="1:36" ht="15.75" customHeight="1" hidden="1">
      <c r="A141" s="1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5"/>
      <c r="AE141" s="15"/>
      <c r="AF141" s="15"/>
      <c r="AG141" s="15"/>
      <c r="AH141" s="15"/>
      <c r="AI141" s="15"/>
      <c r="AJ141" s="15"/>
    </row>
    <row r="142" spans="1:36" ht="15.75" customHeight="1" hidden="1">
      <c r="A142" s="1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5"/>
      <c r="AE142" s="15"/>
      <c r="AF142" s="15"/>
      <c r="AG142" s="15"/>
      <c r="AH142" s="15"/>
      <c r="AI142" s="15"/>
      <c r="AJ142" s="15"/>
    </row>
    <row r="143" spans="1:36" ht="15.75" customHeight="1" hidden="1">
      <c r="A143" s="1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5"/>
      <c r="AE143" s="15"/>
      <c r="AF143" s="15"/>
      <c r="AG143" s="15"/>
      <c r="AH143" s="15"/>
      <c r="AI143" s="15"/>
      <c r="AJ143" s="15"/>
    </row>
    <row r="144" spans="1:36" ht="15.75" customHeight="1" hidden="1">
      <c r="A144" s="1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5"/>
      <c r="AE144" s="15"/>
      <c r="AF144" s="15"/>
      <c r="AG144" s="15"/>
      <c r="AH144" s="15"/>
      <c r="AI144" s="15"/>
      <c r="AJ144" s="15"/>
    </row>
    <row r="145" spans="1:36" ht="15.75" customHeight="1" hidden="1">
      <c r="A145" s="1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5"/>
      <c r="AE145" s="15"/>
      <c r="AF145" s="15"/>
      <c r="AG145" s="15"/>
      <c r="AH145" s="15"/>
      <c r="AI145" s="15"/>
      <c r="AJ145" s="15"/>
    </row>
    <row r="146" spans="1:36" ht="15.75" customHeight="1" hidden="1">
      <c r="A146" s="1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5"/>
      <c r="AE146" s="15"/>
      <c r="AF146" s="15"/>
      <c r="AG146" s="15"/>
      <c r="AH146" s="15"/>
      <c r="AI146" s="15"/>
      <c r="AJ146" s="15"/>
    </row>
    <row r="147" spans="1:36" ht="15.75" customHeight="1" hidden="1">
      <c r="A147" s="1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5"/>
      <c r="AE147" s="15"/>
      <c r="AF147" s="15"/>
      <c r="AG147" s="15"/>
      <c r="AH147" s="15"/>
      <c r="AI147" s="15"/>
      <c r="AJ147" s="15"/>
    </row>
    <row r="148" spans="1:36" ht="15.75" customHeight="1" hidden="1">
      <c r="A148" s="1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5"/>
      <c r="AE148" s="15"/>
      <c r="AF148" s="15"/>
      <c r="AG148" s="15"/>
      <c r="AH148" s="15"/>
      <c r="AI148" s="15"/>
      <c r="AJ148" s="15"/>
    </row>
    <row r="149" spans="1:36" ht="15.75" customHeight="1" hidden="1">
      <c r="A149" s="1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5"/>
      <c r="AE149" s="15"/>
      <c r="AF149" s="15"/>
      <c r="AG149" s="15"/>
      <c r="AH149" s="15"/>
      <c r="AI149" s="15"/>
      <c r="AJ149" s="15"/>
    </row>
    <row r="150" spans="1:36" ht="15.75" customHeight="1" hidden="1">
      <c r="A150" s="1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5"/>
      <c r="AE150" s="15"/>
      <c r="AF150" s="15"/>
      <c r="AG150" s="15"/>
      <c r="AH150" s="15"/>
      <c r="AI150" s="15"/>
      <c r="AJ150" s="15"/>
    </row>
    <row r="151" spans="1:36" ht="15.75" customHeight="1" hidden="1">
      <c r="A151" s="1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5"/>
      <c r="AE151" s="15"/>
      <c r="AF151" s="15"/>
      <c r="AG151" s="15"/>
      <c r="AH151" s="15"/>
      <c r="AI151" s="15"/>
      <c r="AJ151" s="15"/>
    </row>
    <row r="152" spans="1:36" ht="15.75" customHeight="1" hidden="1">
      <c r="A152" s="1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5"/>
      <c r="AE152" s="15"/>
      <c r="AF152" s="15"/>
      <c r="AG152" s="15"/>
      <c r="AH152" s="15"/>
      <c r="AI152" s="15"/>
      <c r="AJ152" s="15"/>
    </row>
    <row r="153" spans="1:36" ht="15.75" customHeight="1" hidden="1">
      <c r="A153" s="1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5"/>
      <c r="AE153" s="15"/>
      <c r="AF153" s="15"/>
      <c r="AG153" s="15"/>
      <c r="AH153" s="15"/>
      <c r="AI153" s="15"/>
      <c r="AJ153" s="15"/>
    </row>
    <row r="154" spans="1:36" ht="15.75" customHeight="1" hidden="1">
      <c r="A154" s="1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5"/>
      <c r="AE154" s="15"/>
      <c r="AF154" s="15"/>
      <c r="AG154" s="15"/>
      <c r="AH154" s="15"/>
      <c r="AI154" s="15"/>
      <c r="AJ154" s="15"/>
    </row>
    <row r="155" spans="1:36" ht="15.75" customHeight="1" hidden="1">
      <c r="A155" s="1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5"/>
      <c r="AE155" s="15"/>
      <c r="AF155" s="15"/>
      <c r="AG155" s="15"/>
      <c r="AH155" s="15"/>
      <c r="AI155" s="15"/>
      <c r="AJ155" s="15"/>
    </row>
    <row r="156" spans="1:36" ht="15.75" customHeight="1" hidden="1">
      <c r="A156" s="1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5"/>
      <c r="AE156" s="15"/>
      <c r="AF156" s="15"/>
      <c r="AG156" s="15"/>
      <c r="AH156" s="15"/>
      <c r="AI156" s="15"/>
      <c r="AJ156" s="15"/>
    </row>
    <row r="157" spans="1:36" ht="15.75" customHeight="1" hidden="1">
      <c r="A157" s="1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5"/>
      <c r="AE157" s="15"/>
      <c r="AF157" s="15"/>
      <c r="AG157" s="15"/>
      <c r="AH157" s="15"/>
      <c r="AI157" s="15"/>
      <c r="AJ157" s="15"/>
    </row>
    <row r="158" spans="1:36" ht="15.75" customHeight="1" hidden="1">
      <c r="A158" s="1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5"/>
      <c r="AE158" s="15"/>
      <c r="AF158" s="15"/>
      <c r="AG158" s="15"/>
      <c r="AH158" s="15"/>
      <c r="AI158" s="15"/>
      <c r="AJ158" s="15"/>
    </row>
    <row r="159" spans="1:36" ht="15.75" customHeight="1" hidden="1">
      <c r="A159" s="1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5"/>
      <c r="AE159" s="15"/>
      <c r="AF159" s="15"/>
      <c r="AG159" s="15"/>
      <c r="AH159" s="15"/>
      <c r="AI159" s="15"/>
      <c r="AJ159" s="15"/>
    </row>
    <row r="160" spans="1:36" ht="15.75" customHeight="1" hidden="1">
      <c r="A160" s="1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5"/>
      <c r="AE160" s="15"/>
      <c r="AF160" s="15"/>
      <c r="AG160" s="15"/>
      <c r="AH160" s="15"/>
      <c r="AI160" s="15"/>
      <c r="AJ160" s="15"/>
    </row>
    <row r="161" spans="1:36" ht="15.75" customHeight="1" hidden="1">
      <c r="A161" s="1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5"/>
      <c r="AE161" s="15"/>
      <c r="AF161" s="15"/>
      <c r="AG161" s="15"/>
      <c r="AH161" s="15"/>
      <c r="AI161" s="15"/>
      <c r="AJ161" s="15"/>
    </row>
    <row r="162" spans="1:36" ht="15.75" customHeight="1" hidden="1">
      <c r="A162" s="1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5"/>
      <c r="AE162" s="15"/>
      <c r="AF162" s="15"/>
      <c r="AG162" s="15"/>
      <c r="AH162" s="15"/>
      <c r="AI162" s="15"/>
      <c r="AJ162" s="15"/>
    </row>
    <row r="163" spans="1:36" ht="15.75" customHeight="1" hidden="1">
      <c r="A163" s="1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5"/>
      <c r="AE163" s="15"/>
      <c r="AF163" s="15"/>
      <c r="AG163" s="15"/>
      <c r="AH163" s="15"/>
      <c r="AI163" s="15"/>
      <c r="AJ163" s="15"/>
    </row>
    <row r="164" spans="1:36" ht="15.75" customHeight="1" hidden="1">
      <c r="A164" s="1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5"/>
      <c r="AE164" s="15"/>
      <c r="AF164" s="15"/>
      <c r="AG164" s="15"/>
      <c r="AH164" s="15"/>
      <c r="AI164" s="15"/>
      <c r="AJ164" s="15"/>
    </row>
    <row r="165" spans="1:36" ht="15.75" customHeight="1" hidden="1">
      <c r="A165" s="1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5"/>
      <c r="AE165" s="15"/>
      <c r="AF165" s="15"/>
      <c r="AG165" s="15"/>
      <c r="AH165" s="15"/>
      <c r="AI165" s="15"/>
      <c r="AJ165" s="15"/>
    </row>
    <row r="166" spans="1:36" ht="15.75" customHeight="1" hidden="1">
      <c r="A166" s="1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5"/>
      <c r="AE166" s="15"/>
      <c r="AF166" s="15"/>
      <c r="AG166" s="15"/>
      <c r="AH166" s="15"/>
      <c r="AI166" s="15"/>
      <c r="AJ166" s="15"/>
    </row>
    <row r="167" spans="1:36" ht="15.75" customHeight="1" hidden="1">
      <c r="A167" s="1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5"/>
      <c r="AE167" s="15"/>
      <c r="AF167" s="15"/>
      <c r="AG167" s="15"/>
      <c r="AH167" s="15"/>
      <c r="AI167" s="15"/>
      <c r="AJ167" s="15"/>
    </row>
    <row r="168" spans="1:36" ht="15.75" customHeight="1" hidden="1">
      <c r="A168" s="1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5"/>
      <c r="AE168" s="15"/>
      <c r="AF168" s="15"/>
      <c r="AG168" s="15"/>
      <c r="AH168" s="15"/>
      <c r="AI168" s="15"/>
      <c r="AJ168" s="15"/>
    </row>
    <row r="169" spans="1:36" ht="15.75" customHeight="1" hidden="1">
      <c r="A169" s="1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5"/>
      <c r="AE169" s="15"/>
      <c r="AF169" s="15"/>
      <c r="AG169" s="15"/>
      <c r="AH169" s="15"/>
      <c r="AI169" s="15"/>
      <c r="AJ169" s="15"/>
    </row>
    <row r="170" spans="1:36" ht="15.75" customHeight="1" hidden="1">
      <c r="A170" s="1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5"/>
      <c r="AE170" s="15"/>
      <c r="AF170" s="15"/>
      <c r="AG170" s="15"/>
      <c r="AH170" s="15"/>
      <c r="AI170" s="15"/>
      <c r="AJ170" s="15"/>
    </row>
    <row r="171" spans="1:36" ht="15.75" customHeight="1" hidden="1">
      <c r="A171" s="1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5"/>
      <c r="AE171" s="15"/>
      <c r="AF171" s="15"/>
      <c r="AG171" s="15"/>
      <c r="AH171" s="15"/>
      <c r="AI171" s="15"/>
      <c r="AJ171" s="15"/>
    </row>
    <row r="172" spans="1:36" ht="15.75" customHeight="1" hidden="1">
      <c r="A172" s="1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5"/>
      <c r="AE172" s="15"/>
      <c r="AF172" s="15"/>
      <c r="AG172" s="15"/>
      <c r="AH172" s="15"/>
      <c r="AI172" s="15"/>
      <c r="AJ172" s="15"/>
    </row>
    <row r="173" spans="1:36" ht="15.75" customHeight="1" hidden="1">
      <c r="A173" s="1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5"/>
      <c r="AE173" s="15"/>
      <c r="AF173" s="15"/>
      <c r="AG173" s="15"/>
      <c r="AH173" s="15"/>
      <c r="AI173" s="15"/>
      <c r="AJ173" s="15"/>
    </row>
    <row r="174" spans="1:36" ht="15.75" customHeight="1" hidden="1">
      <c r="A174" s="1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5"/>
      <c r="AE174" s="15"/>
      <c r="AF174" s="15"/>
      <c r="AG174" s="15"/>
      <c r="AH174" s="15"/>
      <c r="AI174" s="15"/>
      <c r="AJ174" s="15"/>
    </row>
    <row r="175" spans="1:36" ht="15.75" customHeight="1" hidden="1">
      <c r="A175" s="1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5"/>
      <c r="AE175" s="15"/>
      <c r="AF175" s="15"/>
      <c r="AG175" s="15"/>
      <c r="AH175" s="15"/>
      <c r="AI175" s="15"/>
      <c r="AJ175" s="15"/>
    </row>
    <row r="176" spans="1:36" ht="15.75" customHeight="1" hidden="1">
      <c r="A176" s="1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5"/>
      <c r="AE176" s="15"/>
      <c r="AF176" s="15"/>
      <c r="AG176" s="15"/>
      <c r="AH176" s="15"/>
      <c r="AI176" s="15"/>
      <c r="AJ176" s="15"/>
    </row>
    <row r="177" spans="1:36" ht="15.75" customHeight="1" hidden="1">
      <c r="A177" s="1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5"/>
      <c r="AE177" s="15"/>
      <c r="AF177" s="15"/>
      <c r="AG177" s="15"/>
      <c r="AH177" s="15"/>
      <c r="AI177" s="15"/>
      <c r="AJ177" s="15"/>
    </row>
    <row r="178" spans="1:36" ht="15.75" customHeight="1" hidden="1">
      <c r="A178" s="1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5"/>
      <c r="AE178" s="15"/>
      <c r="AF178" s="15"/>
      <c r="AG178" s="15"/>
      <c r="AH178" s="15"/>
      <c r="AI178" s="15"/>
      <c r="AJ178" s="15"/>
    </row>
    <row r="179" spans="1:36" ht="15.75" customHeight="1" hidden="1">
      <c r="A179" s="1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5"/>
      <c r="AE179" s="15"/>
      <c r="AF179" s="15"/>
      <c r="AG179" s="15"/>
      <c r="AH179" s="15"/>
      <c r="AI179" s="15"/>
      <c r="AJ179" s="15"/>
    </row>
    <row r="180" spans="1:36" ht="15.75" customHeight="1" hidden="1">
      <c r="A180" s="1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5"/>
      <c r="AE180" s="15"/>
      <c r="AF180" s="15"/>
      <c r="AG180" s="15"/>
      <c r="AH180" s="15"/>
      <c r="AI180" s="15"/>
      <c r="AJ180" s="15"/>
    </row>
    <row r="181" spans="1:36" ht="15.75" customHeight="1" hidden="1">
      <c r="A181" s="1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5"/>
      <c r="AE181" s="15"/>
      <c r="AF181" s="15"/>
      <c r="AG181" s="15"/>
      <c r="AH181" s="15"/>
      <c r="AI181" s="15"/>
      <c r="AJ181" s="15"/>
    </row>
    <row r="182" spans="1:36" ht="15.75" customHeight="1" hidden="1">
      <c r="A182" s="1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5"/>
      <c r="AE182" s="15"/>
      <c r="AF182" s="15"/>
      <c r="AG182" s="15"/>
      <c r="AH182" s="15"/>
      <c r="AI182" s="15"/>
      <c r="AJ182" s="15"/>
    </row>
    <row r="183" spans="1:36" ht="15.75" customHeight="1" hidden="1">
      <c r="A183" s="1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5"/>
      <c r="AE183" s="15"/>
      <c r="AF183" s="15"/>
      <c r="AG183" s="15"/>
      <c r="AH183" s="15"/>
      <c r="AI183" s="15"/>
      <c r="AJ183" s="15"/>
    </row>
    <row r="184" spans="1:36" ht="15.75" customHeight="1" hidden="1">
      <c r="A184" s="1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5"/>
      <c r="AE184" s="15"/>
      <c r="AF184" s="15"/>
      <c r="AG184" s="15"/>
      <c r="AH184" s="15"/>
      <c r="AI184" s="15"/>
      <c r="AJ184" s="15"/>
    </row>
    <row r="185" spans="1:36" ht="15.75" customHeight="1" hidden="1">
      <c r="A185" s="1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5"/>
      <c r="AE185" s="15"/>
      <c r="AF185" s="15"/>
      <c r="AG185" s="15"/>
      <c r="AH185" s="15"/>
      <c r="AI185" s="15"/>
      <c r="AJ185" s="15"/>
    </row>
    <row r="186" spans="1:36" ht="15.75" customHeight="1" hidden="1">
      <c r="A186" s="1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5"/>
      <c r="AE186" s="15"/>
      <c r="AF186" s="15"/>
      <c r="AG186" s="15"/>
      <c r="AH186" s="15"/>
      <c r="AI186" s="15"/>
      <c r="AJ186" s="15"/>
    </row>
    <row r="187" spans="1:36" ht="15.75" customHeight="1" hidden="1">
      <c r="A187" s="1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5"/>
      <c r="AE187" s="15"/>
      <c r="AF187" s="15"/>
      <c r="AG187" s="15"/>
      <c r="AH187" s="15"/>
      <c r="AI187" s="15"/>
      <c r="AJ187" s="15"/>
    </row>
    <row r="188" spans="1:36" ht="15.75" customHeight="1" hidden="1">
      <c r="A188" s="1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5"/>
      <c r="AE188" s="15"/>
      <c r="AF188" s="15"/>
      <c r="AG188" s="15"/>
      <c r="AH188" s="15"/>
      <c r="AI188" s="15"/>
      <c r="AJ188" s="15"/>
    </row>
    <row r="189" spans="1:36" ht="15.75" customHeight="1" hidden="1">
      <c r="A189" s="1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5"/>
      <c r="AE189" s="15"/>
      <c r="AF189" s="15"/>
      <c r="AG189" s="15"/>
      <c r="AH189" s="15"/>
      <c r="AI189" s="15"/>
      <c r="AJ189" s="15"/>
    </row>
    <row r="190" spans="1:36" ht="15.75" customHeight="1" hidden="1">
      <c r="A190" s="1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5"/>
      <c r="AE190" s="15"/>
      <c r="AF190" s="15"/>
      <c r="AG190" s="15"/>
      <c r="AH190" s="15"/>
      <c r="AI190" s="15"/>
      <c r="AJ190" s="15"/>
    </row>
    <row r="191" spans="1:36" ht="15.75" customHeight="1" hidden="1">
      <c r="A191" s="1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5"/>
      <c r="AE191" s="15"/>
      <c r="AF191" s="15"/>
      <c r="AG191" s="15"/>
      <c r="AH191" s="15"/>
      <c r="AI191" s="15"/>
      <c r="AJ191" s="15"/>
    </row>
    <row r="192" spans="1:36" ht="15.75" customHeight="1" hidden="1">
      <c r="A192" s="1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5"/>
      <c r="AE192" s="15"/>
      <c r="AF192" s="15"/>
      <c r="AG192" s="15"/>
      <c r="AH192" s="15"/>
      <c r="AI192" s="15"/>
      <c r="AJ192" s="15"/>
    </row>
    <row r="193" spans="1:36" ht="15.75" customHeight="1" hidden="1">
      <c r="A193" s="1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5"/>
      <c r="AE193" s="15"/>
      <c r="AF193" s="15"/>
      <c r="AG193" s="15"/>
      <c r="AH193" s="15"/>
      <c r="AI193" s="15"/>
      <c r="AJ193" s="15"/>
    </row>
    <row r="194" spans="1:36" ht="15.75" customHeight="1" hidden="1">
      <c r="A194" s="1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5"/>
      <c r="AE194" s="15"/>
      <c r="AF194" s="15"/>
      <c r="AG194" s="15"/>
      <c r="AH194" s="15"/>
      <c r="AI194" s="15"/>
      <c r="AJ194" s="15"/>
    </row>
    <row r="195" spans="1:36" ht="15.75" customHeight="1" hidden="1">
      <c r="A195" s="1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5"/>
      <c r="AE195" s="15"/>
      <c r="AF195" s="15"/>
      <c r="AG195" s="15"/>
      <c r="AH195" s="15"/>
      <c r="AI195" s="15"/>
      <c r="AJ195" s="15"/>
    </row>
    <row r="196" spans="1:36" ht="15.75" customHeight="1" hidden="1">
      <c r="A196" s="1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5"/>
      <c r="AE196" s="15"/>
      <c r="AF196" s="15"/>
      <c r="AG196" s="15"/>
      <c r="AH196" s="15"/>
      <c r="AI196" s="15"/>
      <c r="AJ196" s="15"/>
    </row>
    <row r="197" spans="1:36" ht="15.75" customHeight="1" hidden="1">
      <c r="A197" s="1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5"/>
      <c r="AE197" s="15"/>
      <c r="AF197" s="15"/>
      <c r="AG197" s="15"/>
      <c r="AH197" s="15"/>
      <c r="AI197" s="15"/>
      <c r="AJ197" s="15"/>
    </row>
    <row r="198" spans="1:36" ht="15.75" customHeight="1" hidden="1">
      <c r="A198" s="1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5"/>
      <c r="AE198" s="15"/>
      <c r="AF198" s="15"/>
      <c r="AG198" s="15"/>
      <c r="AH198" s="15"/>
      <c r="AI198" s="15"/>
      <c r="AJ198" s="15"/>
    </row>
    <row r="199" spans="1:36" ht="15.75" customHeight="1" hidden="1">
      <c r="A199" s="1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5"/>
      <c r="AE199" s="15"/>
      <c r="AF199" s="15"/>
      <c r="AG199" s="15"/>
      <c r="AH199" s="15"/>
      <c r="AI199" s="15"/>
      <c r="AJ199" s="15"/>
    </row>
    <row r="200" spans="1:36" ht="15.75" customHeight="1" hidden="1">
      <c r="A200" s="1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5"/>
      <c r="AE200" s="15"/>
      <c r="AF200" s="15"/>
      <c r="AG200" s="15"/>
      <c r="AH200" s="15"/>
      <c r="AI200" s="15"/>
      <c r="AJ200" s="15"/>
    </row>
    <row r="201" spans="1:36" ht="15.75" customHeight="1" hidden="1">
      <c r="A201" s="1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5"/>
      <c r="AE201" s="15"/>
      <c r="AF201" s="15"/>
      <c r="AG201" s="15"/>
      <c r="AH201" s="15"/>
      <c r="AI201" s="15"/>
      <c r="AJ201" s="15"/>
    </row>
    <row r="202" spans="1:36" ht="15.75" customHeight="1" hidden="1">
      <c r="A202" s="1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5"/>
      <c r="AE202" s="15"/>
      <c r="AF202" s="15"/>
      <c r="AG202" s="15"/>
      <c r="AH202" s="15"/>
      <c r="AI202" s="15"/>
      <c r="AJ202" s="15"/>
    </row>
    <row r="203" spans="1:36" ht="15.75" customHeight="1" hidden="1">
      <c r="A203" s="1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5"/>
      <c r="AE203" s="15"/>
      <c r="AF203" s="15"/>
      <c r="AG203" s="15"/>
      <c r="AH203" s="15"/>
      <c r="AI203" s="15"/>
      <c r="AJ203" s="15"/>
    </row>
    <row r="204" spans="1:36" ht="15.75" customHeight="1" hidden="1">
      <c r="A204" s="1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5"/>
      <c r="AE204" s="15"/>
      <c r="AF204" s="15"/>
      <c r="AG204" s="15"/>
      <c r="AH204" s="15"/>
      <c r="AI204" s="15"/>
      <c r="AJ204" s="15"/>
    </row>
    <row r="205" spans="1:36" ht="15.75" customHeight="1" hidden="1">
      <c r="A205" s="1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5"/>
      <c r="AE205" s="15"/>
      <c r="AF205" s="15"/>
      <c r="AG205" s="15"/>
      <c r="AH205" s="15"/>
      <c r="AI205" s="15"/>
      <c r="AJ205" s="15"/>
    </row>
    <row r="206" spans="1:36" ht="15.75" customHeight="1" hidden="1">
      <c r="A206" s="1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5"/>
      <c r="AE206" s="15"/>
      <c r="AF206" s="15"/>
      <c r="AG206" s="15"/>
      <c r="AH206" s="15"/>
      <c r="AI206" s="15"/>
      <c r="AJ206" s="15"/>
    </row>
    <row r="207" spans="1:36" ht="15.75" customHeight="1" hidden="1">
      <c r="A207" s="1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5"/>
      <c r="AE207" s="15"/>
      <c r="AF207" s="15"/>
      <c r="AG207" s="15"/>
      <c r="AH207" s="15"/>
      <c r="AI207" s="15"/>
      <c r="AJ207" s="15"/>
    </row>
    <row r="208" spans="1:36" ht="15.75" customHeight="1" hidden="1">
      <c r="A208" s="1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5"/>
      <c r="AE208" s="15"/>
      <c r="AF208" s="15"/>
      <c r="AG208" s="15"/>
      <c r="AH208" s="15"/>
      <c r="AI208" s="15"/>
      <c r="AJ208" s="15"/>
    </row>
    <row r="209" spans="1:36" ht="15.75" customHeight="1" hidden="1">
      <c r="A209" s="1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5"/>
      <c r="AE209" s="15"/>
      <c r="AF209" s="15"/>
      <c r="AG209" s="15"/>
      <c r="AH209" s="15"/>
      <c r="AI209" s="15"/>
      <c r="AJ209" s="15"/>
    </row>
    <row r="210" spans="1:36" ht="15.75" customHeight="1" hidden="1">
      <c r="A210" s="1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5"/>
      <c r="AE210" s="15"/>
      <c r="AF210" s="15"/>
      <c r="AG210" s="15"/>
      <c r="AH210" s="15"/>
      <c r="AI210" s="15"/>
      <c r="AJ210" s="15"/>
    </row>
    <row r="211" spans="1:36" ht="15.75" customHeight="1" hidden="1">
      <c r="A211" s="1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5"/>
      <c r="AE211" s="15"/>
      <c r="AF211" s="15"/>
      <c r="AG211" s="15"/>
      <c r="AH211" s="15"/>
      <c r="AI211" s="15"/>
      <c r="AJ211" s="15"/>
    </row>
    <row r="212" spans="1:36" ht="15.75" customHeight="1" hidden="1">
      <c r="A212" s="1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5"/>
      <c r="AE212" s="15"/>
      <c r="AF212" s="15"/>
      <c r="AG212" s="15"/>
      <c r="AH212" s="15"/>
      <c r="AI212" s="15"/>
      <c r="AJ212" s="15"/>
    </row>
    <row r="213" spans="1:36" ht="15.75" customHeight="1" hidden="1">
      <c r="A213" s="1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5"/>
      <c r="AE213" s="15"/>
      <c r="AF213" s="15"/>
      <c r="AG213" s="15"/>
      <c r="AH213" s="15"/>
      <c r="AI213" s="15"/>
      <c r="AJ213" s="15"/>
    </row>
    <row r="214" spans="1:36" ht="15.75" customHeight="1" hidden="1">
      <c r="A214" s="1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5"/>
      <c r="AE214" s="15"/>
      <c r="AF214" s="15"/>
      <c r="AG214" s="15"/>
      <c r="AH214" s="15"/>
      <c r="AI214" s="15"/>
      <c r="AJ214" s="15"/>
    </row>
    <row r="215" spans="1:36" ht="15.75" customHeight="1" hidden="1">
      <c r="A215" s="1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5"/>
      <c r="AE215" s="15"/>
      <c r="AF215" s="15"/>
      <c r="AG215" s="15"/>
      <c r="AH215" s="15"/>
      <c r="AI215" s="15"/>
      <c r="AJ215" s="15"/>
    </row>
    <row r="216" spans="1:36" ht="15.75" customHeight="1" hidden="1">
      <c r="A216" s="1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5"/>
      <c r="AE216" s="15"/>
      <c r="AF216" s="15"/>
      <c r="AG216" s="15"/>
      <c r="AH216" s="15"/>
      <c r="AI216" s="15"/>
      <c r="AJ216" s="15"/>
    </row>
    <row r="217" spans="1:36" ht="15.75" customHeight="1" hidden="1">
      <c r="A217" s="1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5"/>
      <c r="AE217" s="15"/>
      <c r="AF217" s="15"/>
      <c r="AG217" s="15"/>
      <c r="AH217" s="15"/>
      <c r="AI217" s="15"/>
      <c r="AJ217" s="15"/>
    </row>
    <row r="218" spans="1:36" ht="15.75" customHeight="1" hidden="1">
      <c r="A218" s="1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5"/>
      <c r="AE218" s="15"/>
      <c r="AF218" s="15"/>
      <c r="AG218" s="15"/>
      <c r="AH218" s="15"/>
      <c r="AI218" s="15"/>
      <c r="AJ218" s="15"/>
    </row>
    <row r="219" spans="1:36" ht="15.75" customHeight="1" hidden="1">
      <c r="A219" s="1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5"/>
      <c r="AE219" s="15"/>
      <c r="AF219" s="15"/>
      <c r="AG219" s="15"/>
      <c r="AH219" s="15"/>
      <c r="AI219" s="15"/>
      <c r="AJ219" s="15"/>
    </row>
    <row r="220" spans="1:36" ht="15.75" customHeight="1" hidden="1">
      <c r="A220" s="1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5"/>
      <c r="AE220" s="15"/>
      <c r="AF220" s="15"/>
      <c r="AG220" s="15"/>
      <c r="AH220" s="15"/>
      <c r="AI220" s="15"/>
      <c r="AJ220" s="15"/>
    </row>
    <row r="221" spans="1:36" ht="15.75" customHeight="1" hidden="1">
      <c r="A221" s="1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5"/>
      <c r="AE221" s="15"/>
      <c r="AF221" s="15"/>
      <c r="AG221" s="15"/>
      <c r="AH221" s="15"/>
      <c r="AI221" s="15"/>
      <c r="AJ221" s="15"/>
    </row>
    <row r="222" spans="1:36" ht="15.75" customHeight="1" hidden="1">
      <c r="A222" s="1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5"/>
      <c r="AE222" s="15"/>
      <c r="AF222" s="15"/>
      <c r="AG222" s="15"/>
      <c r="AH222" s="15"/>
      <c r="AI222" s="15"/>
      <c r="AJ222" s="15"/>
    </row>
    <row r="223" spans="1:36" ht="15.75" customHeight="1" hidden="1">
      <c r="A223" s="1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5"/>
      <c r="AE223" s="15"/>
      <c r="AF223" s="15"/>
      <c r="AG223" s="15"/>
      <c r="AH223" s="15"/>
      <c r="AI223" s="15"/>
      <c r="AJ223" s="15"/>
    </row>
    <row r="224" spans="1:36" ht="15.75" customHeight="1" hidden="1">
      <c r="A224" s="1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5"/>
      <c r="AE224" s="15"/>
      <c r="AF224" s="15"/>
      <c r="AG224" s="15"/>
      <c r="AH224" s="15"/>
      <c r="AI224" s="15"/>
      <c r="AJ224" s="15"/>
    </row>
    <row r="225" spans="1:36" ht="15.75" customHeight="1" hidden="1">
      <c r="A225" s="1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5"/>
      <c r="AE225" s="15"/>
      <c r="AF225" s="15"/>
      <c r="AG225" s="15"/>
      <c r="AH225" s="15"/>
      <c r="AI225" s="15"/>
      <c r="AJ225" s="15"/>
    </row>
    <row r="226" spans="1:36" ht="15.75" customHeight="1" hidden="1">
      <c r="A226" s="1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5"/>
      <c r="AE226" s="15"/>
      <c r="AF226" s="15"/>
      <c r="AG226" s="15"/>
      <c r="AH226" s="15"/>
      <c r="AI226" s="15"/>
      <c r="AJ226" s="15"/>
    </row>
    <row r="227" spans="1:36" ht="15.75" customHeight="1" hidden="1">
      <c r="A227" s="1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5"/>
      <c r="AE227" s="15"/>
      <c r="AF227" s="15"/>
      <c r="AG227" s="15"/>
      <c r="AH227" s="15"/>
      <c r="AI227" s="15"/>
      <c r="AJ227" s="15"/>
    </row>
    <row r="228" spans="1:36" ht="15.75" customHeight="1" hidden="1">
      <c r="A228" s="1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5"/>
      <c r="AE228" s="15"/>
      <c r="AF228" s="15"/>
      <c r="AG228" s="15"/>
      <c r="AH228" s="15"/>
      <c r="AI228" s="15"/>
      <c r="AJ228" s="15"/>
    </row>
    <row r="229" spans="1:36" ht="15.75" customHeight="1" hidden="1">
      <c r="A229" s="1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5"/>
      <c r="AE229" s="15"/>
      <c r="AF229" s="15"/>
      <c r="AG229" s="15"/>
      <c r="AH229" s="15"/>
      <c r="AI229" s="15"/>
      <c r="AJ229" s="15"/>
    </row>
    <row r="230" spans="1:36" ht="15.75" customHeight="1" hidden="1">
      <c r="A230" s="1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5"/>
      <c r="AE230" s="15"/>
      <c r="AF230" s="15"/>
      <c r="AG230" s="15"/>
      <c r="AH230" s="15"/>
      <c r="AI230" s="15"/>
      <c r="AJ230" s="15"/>
    </row>
    <row r="231" spans="1:36" ht="15.75" customHeight="1" hidden="1">
      <c r="A231" s="1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5"/>
      <c r="AE231" s="15"/>
      <c r="AF231" s="15"/>
      <c r="AG231" s="15"/>
      <c r="AH231" s="15"/>
      <c r="AI231" s="15"/>
      <c r="AJ231" s="15"/>
    </row>
    <row r="232" spans="1:36" ht="15.75" customHeight="1" hidden="1">
      <c r="A232" s="1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5"/>
      <c r="AE232" s="15"/>
      <c r="AF232" s="15"/>
      <c r="AG232" s="15"/>
      <c r="AH232" s="15"/>
      <c r="AI232" s="15"/>
      <c r="AJ232" s="15"/>
    </row>
    <row r="233" spans="1:36" ht="15.75" customHeight="1" hidden="1">
      <c r="A233" s="1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5"/>
      <c r="AE233" s="15"/>
      <c r="AF233" s="15"/>
      <c r="AG233" s="15"/>
      <c r="AH233" s="15"/>
      <c r="AI233" s="15"/>
      <c r="AJ233" s="15"/>
    </row>
    <row r="234" spans="1:36" ht="15.75" customHeight="1" hidden="1">
      <c r="A234" s="1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5"/>
      <c r="AE234" s="15"/>
      <c r="AF234" s="15"/>
      <c r="AG234" s="15"/>
      <c r="AH234" s="15"/>
      <c r="AI234" s="15"/>
      <c r="AJ234" s="15"/>
    </row>
    <row r="235" spans="1:36" ht="15.75" customHeight="1" hidden="1">
      <c r="A235" s="1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5"/>
      <c r="AE235" s="15"/>
      <c r="AF235" s="15"/>
      <c r="AG235" s="15"/>
      <c r="AH235" s="15"/>
      <c r="AI235" s="15"/>
      <c r="AJ235" s="15"/>
    </row>
    <row r="236" spans="1:36" ht="15.75" customHeight="1" hidden="1">
      <c r="A236" s="1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5"/>
      <c r="AE236" s="15"/>
      <c r="AF236" s="15"/>
      <c r="AG236" s="15"/>
      <c r="AH236" s="15"/>
      <c r="AI236" s="15"/>
      <c r="AJ236" s="15"/>
    </row>
    <row r="237" spans="1:36" ht="15.75" customHeight="1" hidden="1">
      <c r="A237" s="1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5"/>
      <c r="AE237" s="15"/>
      <c r="AF237" s="15"/>
      <c r="AG237" s="15"/>
      <c r="AH237" s="15"/>
      <c r="AI237" s="15"/>
      <c r="AJ237" s="15"/>
    </row>
    <row r="238" spans="1:36" ht="15.75" customHeight="1" hidden="1">
      <c r="A238" s="1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5"/>
      <c r="AE238" s="15"/>
      <c r="AF238" s="15"/>
      <c r="AG238" s="15"/>
      <c r="AH238" s="15"/>
      <c r="AI238" s="15"/>
      <c r="AJ238" s="15"/>
    </row>
    <row r="239" spans="1:36" ht="15.75" customHeight="1" hidden="1">
      <c r="A239" s="1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5"/>
      <c r="AE239" s="15"/>
      <c r="AF239" s="15"/>
      <c r="AG239" s="15"/>
      <c r="AH239" s="15"/>
      <c r="AI239" s="15"/>
      <c r="AJ239" s="15"/>
    </row>
    <row r="240" spans="1:36" ht="15.75" customHeight="1" hidden="1">
      <c r="A240" s="1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5"/>
      <c r="AE240" s="15"/>
      <c r="AF240" s="15"/>
      <c r="AG240" s="15"/>
      <c r="AH240" s="15"/>
      <c r="AI240" s="15"/>
      <c r="AJ240" s="15"/>
    </row>
    <row r="241" spans="1:36" ht="15.75" customHeight="1" hidden="1">
      <c r="A241" s="1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5"/>
      <c r="AE241" s="15"/>
      <c r="AF241" s="15"/>
      <c r="AG241" s="15"/>
      <c r="AH241" s="15"/>
      <c r="AI241" s="15"/>
      <c r="AJ241" s="15"/>
    </row>
    <row r="242" spans="1:36" ht="15.75" customHeight="1" hidden="1">
      <c r="A242" s="1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5"/>
      <c r="AE242" s="15"/>
      <c r="AF242" s="15"/>
      <c r="AG242" s="15"/>
      <c r="AH242" s="15"/>
      <c r="AI242" s="15"/>
      <c r="AJ242" s="15"/>
    </row>
    <row r="243" spans="1:36" ht="15.75" customHeight="1" hidden="1">
      <c r="A243" s="1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5"/>
      <c r="AE243" s="15"/>
      <c r="AF243" s="15"/>
      <c r="AG243" s="15"/>
      <c r="AH243" s="15"/>
      <c r="AI243" s="15"/>
      <c r="AJ243" s="15"/>
    </row>
    <row r="244" spans="1:36" ht="15.75" customHeight="1" hidden="1">
      <c r="A244" s="1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5"/>
      <c r="AE244" s="15"/>
      <c r="AF244" s="15"/>
      <c r="AG244" s="15"/>
      <c r="AH244" s="15"/>
      <c r="AI244" s="15"/>
      <c r="AJ244" s="15"/>
    </row>
    <row r="245" spans="1:36" ht="15.75" customHeight="1" hidden="1">
      <c r="A245" s="1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5"/>
      <c r="AE245" s="15"/>
      <c r="AF245" s="15"/>
      <c r="AG245" s="15"/>
      <c r="AH245" s="15"/>
      <c r="AI245" s="15"/>
      <c r="AJ245" s="15"/>
    </row>
    <row r="246" spans="1:36" ht="15.75" customHeight="1" hidden="1">
      <c r="A246" s="1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5"/>
      <c r="AE246" s="15"/>
      <c r="AF246" s="15"/>
      <c r="AG246" s="15"/>
      <c r="AH246" s="15"/>
      <c r="AI246" s="15"/>
      <c r="AJ246" s="15"/>
    </row>
    <row r="247" spans="1:36" ht="15.75" customHeight="1" hidden="1">
      <c r="A247" s="1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5"/>
      <c r="AE247" s="15"/>
      <c r="AF247" s="15"/>
      <c r="AG247" s="15"/>
      <c r="AH247" s="15"/>
      <c r="AI247" s="15"/>
      <c r="AJ247" s="15"/>
    </row>
    <row r="248" spans="1:36" ht="15.75" customHeight="1" hidden="1">
      <c r="A248" s="1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5"/>
      <c r="AE248" s="15"/>
      <c r="AF248" s="15"/>
      <c r="AG248" s="15"/>
      <c r="AH248" s="15"/>
      <c r="AI248" s="15"/>
      <c r="AJ248" s="15"/>
    </row>
    <row r="249" spans="1:36" ht="15.75" customHeight="1" hidden="1">
      <c r="A249" s="1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5"/>
      <c r="AE249" s="15"/>
      <c r="AF249" s="15"/>
      <c r="AG249" s="15"/>
      <c r="AH249" s="15"/>
      <c r="AI249" s="15"/>
      <c r="AJ249" s="15"/>
    </row>
    <row r="250" spans="1:36" ht="15.75" customHeight="1" hidden="1">
      <c r="A250" s="1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5"/>
      <c r="AE250" s="15"/>
      <c r="AF250" s="15"/>
      <c r="AG250" s="15"/>
      <c r="AH250" s="15"/>
      <c r="AI250" s="15"/>
      <c r="AJ250" s="15"/>
    </row>
    <row r="251" spans="1:36" ht="15.75" customHeight="1" hidden="1">
      <c r="A251" s="14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5"/>
      <c r="AE251" s="15"/>
      <c r="AF251" s="15"/>
      <c r="AG251" s="15"/>
      <c r="AH251" s="15"/>
      <c r="AI251" s="15"/>
      <c r="AJ251" s="15"/>
    </row>
    <row r="252" spans="1:36" ht="15.75" customHeight="1" hidden="1">
      <c r="A252" s="14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5"/>
      <c r="AE252" s="15"/>
      <c r="AF252" s="15"/>
      <c r="AG252" s="15"/>
      <c r="AH252" s="15"/>
      <c r="AI252" s="15"/>
      <c r="AJ252" s="15"/>
    </row>
    <row r="253" spans="1:36" ht="15.75" customHeight="1" hidden="1">
      <c r="A253" s="14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5"/>
      <c r="AE253" s="15"/>
      <c r="AF253" s="15"/>
      <c r="AG253" s="15"/>
      <c r="AH253" s="15"/>
      <c r="AI253" s="15"/>
      <c r="AJ253" s="15"/>
    </row>
    <row r="254" spans="1:36" ht="15.75" customHeight="1" hidden="1">
      <c r="A254" s="14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5"/>
      <c r="AE254" s="15"/>
      <c r="AF254" s="15"/>
      <c r="AG254" s="15"/>
      <c r="AH254" s="15"/>
      <c r="AI254" s="15"/>
      <c r="AJ254" s="15"/>
    </row>
    <row r="255" spans="1:36" ht="15.75" customHeight="1" hidden="1">
      <c r="A255" s="14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5"/>
      <c r="AE255" s="15"/>
      <c r="AF255" s="15"/>
      <c r="AG255" s="15"/>
      <c r="AH255" s="15"/>
      <c r="AI255" s="15"/>
      <c r="AJ255" s="15"/>
    </row>
    <row r="256" spans="1:36" ht="15.75" customHeight="1" hidden="1">
      <c r="A256" s="14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5"/>
      <c r="AE256" s="15"/>
      <c r="AF256" s="15"/>
      <c r="AG256" s="15"/>
      <c r="AH256" s="15"/>
      <c r="AI256" s="15"/>
      <c r="AJ256" s="15"/>
    </row>
    <row r="257" spans="1:36" ht="15.75" customHeight="1" hidden="1">
      <c r="A257" s="14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5"/>
      <c r="AE257" s="15"/>
      <c r="AF257" s="15"/>
      <c r="AG257" s="15"/>
      <c r="AH257" s="15"/>
      <c r="AI257" s="15"/>
      <c r="AJ257" s="15"/>
    </row>
    <row r="258" spans="1:36" ht="15.75" customHeight="1" hidden="1">
      <c r="A258" s="14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5"/>
      <c r="AE258" s="15"/>
      <c r="AF258" s="15"/>
      <c r="AG258" s="15"/>
      <c r="AH258" s="15"/>
      <c r="AI258" s="15"/>
      <c r="AJ258" s="15"/>
    </row>
    <row r="259" spans="1:36" ht="15.75" customHeight="1" hidden="1">
      <c r="A259" s="14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5"/>
      <c r="AE259" s="15"/>
      <c r="AF259" s="15"/>
      <c r="AG259" s="15"/>
      <c r="AH259" s="15"/>
      <c r="AI259" s="15"/>
      <c r="AJ259" s="15"/>
    </row>
    <row r="260" spans="1:36" ht="15.75" customHeight="1" hidden="1">
      <c r="A260" s="14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5"/>
      <c r="AE260" s="15"/>
      <c r="AF260" s="15"/>
      <c r="AG260" s="15"/>
      <c r="AH260" s="15"/>
      <c r="AI260" s="15"/>
      <c r="AJ260" s="15"/>
    </row>
    <row r="261" spans="1:36" ht="15.75" customHeight="1" hidden="1">
      <c r="A261" s="14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5"/>
      <c r="AE261" s="15"/>
      <c r="AF261" s="15"/>
      <c r="AG261" s="15"/>
      <c r="AH261" s="15"/>
      <c r="AI261" s="15"/>
      <c r="AJ261" s="15"/>
    </row>
    <row r="262" spans="1:36" ht="15.75" customHeight="1" hidden="1">
      <c r="A262" s="14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5"/>
      <c r="AE262" s="15"/>
      <c r="AF262" s="15"/>
      <c r="AG262" s="15"/>
      <c r="AH262" s="15"/>
      <c r="AI262" s="15"/>
      <c r="AJ262" s="15"/>
    </row>
    <row r="263" spans="1:36" ht="15.75" customHeight="1" hidden="1">
      <c r="A263" s="14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5"/>
      <c r="AE263" s="15"/>
      <c r="AF263" s="15"/>
      <c r="AG263" s="15"/>
      <c r="AH263" s="15"/>
      <c r="AI263" s="15"/>
      <c r="AJ263" s="15"/>
    </row>
    <row r="264" spans="1:36" ht="15.75" customHeight="1" hidden="1">
      <c r="A264" s="14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5"/>
      <c r="AE264" s="15"/>
      <c r="AF264" s="15"/>
      <c r="AG264" s="15"/>
      <c r="AH264" s="15"/>
      <c r="AI264" s="15"/>
      <c r="AJ264" s="15"/>
    </row>
    <row r="265" spans="1:36" ht="15.75" customHeight="1" hidden="1">
      <c r="A265" s="14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5"/>
      <c r="AE265" s="15"/>
      <c r="AF265" s="15"/>
      <c r="AG265" s="15"/>
      <c r="AH265" s="15"/>
      <c r="AI265" s="15"/>
      <c r="AJ265" s="15"/>
    </row>
    <row r="266" spans="1:36" ht="15.75" customHeight="1" hidden="1">
      <c r="A266" s="14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5"/>
      <c r="AE266" s="15"/>
      <c r="AF266" s="15"/>
      <c r="AG266" s="15"/>
      <c r="AH266" s="15"/>
      <c r="AI266" s="15"/>
      <c r="AJ266" s="15"/>
    </row>
    <row r="267" spans="1:36" ht="15.75" customHeight="1" hidden="1">
      <c r="A267" s="14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5"/>
      <c r="AE267" s="15"/>
      <c r="AF267" s="15"/>
      <c r="AG267" s="15"/>
      <c r="AH267" s="15"/>
      <c r="AI267" s="15"/>
      <c r="AJ267" s="15"/>
    </row>
    <row r="268" spans="1:36" ht="15.75" customHeight="1" hidden="1">
      <c r="A268" s="14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5"/>
      <c r="AE268" s="15"/>
      <c r="AF268" s="15"/>
      <c r="AG268" s="15"/>
      <c r="AH268" s="15"/>
      <c r="AI268" s="15"/>
      <c r="AJ268" s="15"/>
    </row>
    <row r="269" spans="1:36" ht="15.75" customHeight="1" hidden="1">
      <c r="A269" s="14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5"/>
      <c r="AE269" s="15"/>
      <c r="AF269" s="15"/>
      <c r="AG269" s="15"/>
      <c r="AH269" s="15"/>
      <c r="AI269" s="15"/>
      <c r="AJ269" s="15"/>
    </row>
    <row r="270" spans="1:36" ht="15.75" customHeight="1" hidden="1">
      <c r="A270" s="14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5"/>
      <c r="AE270" s="15"/>
      <c r="AF270" s="15"/>
      <c r="AG270" s="15"/>
      <c r="AH270" s="15"/>
      <c r="AI270" s="15"/>
      <c r="AJ270" s="15"/>
    </row>
    <row r="271" spans="1:36" ht="15.75" customHeight="1" hidden="1">
      <c r="A271" s="14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5"/>
      <c r="AE271" s="15"/>
      <c r="AF271" s="15"/>
      <c r="AG271" s="15"/>
      <c r="AH271" s="15"/>
      <c r="AI271" s="15"/>
      <c r="AJ271" s="15"/>
    </row>
    <row r="272" spans="1:36" ht="15.75" customHeight="1" hidden="1">
      <c r="A272" s="14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5"/>
      <c r="AE272" s="15"/>
      <c r="AF272" s="15"/>
      <c r="AG272" s="15"/>
      <c r="AH272" s="15"/>
      <c r="AI272" s="15"/>
      <c r="AJ272" s="15"/>
    </row>
    <row r="273" spans="1:36" ht="15.75" customHeight="1" hidden="1">
      <c r="A273" s="14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5"/>
      <c r="AE273" s="15"/>
      <c r="AF273" s="15"/>
      <c r="AG273" s="15"/>
      <c r="AH273" s="15"/>
      <c r="AI273" s="15"/>
      <c r="AJ273" s="15"/>
    </row>
    <row r="274" spans="1:36" ht="15.75" customHeight="1" hidden="1">
      <c r="A274" s="14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5"/>
      <c r="AE274" s="15"/>
      <c r="AF274" s="15"/>
      <c r="AG274" s="15"/>
      <c r="AH274" s="15"/>
      <c r="AI274" s="15"/>
      <c r="AJ274" s="15"/>
    </row>
    <row r="275" spans="1:36" ht="15.75" customHeight="1" hidden="1">
      <c r="A275" s="14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5"/>
      <c r="AE275" s="15"/>
      <c r="AF275" s="15"/>
      <c r="AG275" s="15"/>
      <c r="AH275" s="15"/>
      <c r="AI275" s="15"/>
      <c r="AJ275" s="15"/>
    </row>
    <row r="276" spans="1:36" ht="15.75" customHeight="1" hidden="1">
      <c r="A276" s="14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5"/>
      <c r="AE276" s="15"/>
      <c r="AF276" s="15"/>
      <c r="AG276" s="15"/>
      <c r="AH276" s="15"/>
      <c r="AI276" s="15"/>
      <c r="AJ276" s="15"/>
    </row>
    <row r="277" spans="1:36" ht="15.75" customHeight="1" hidden="1">
      <c r="A277" s="14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5"/>
      <c r="AE277" s="15"/>
      <c r="AF277" s="15"/>
      <c r="AG277" s="15"/>
      <c r="AH277" s="15"/>
      <c r="AI277" s="15"/>
      <c r="AJ277" s="15"/>
    </row>
    <row r="278" spans="1:36" ht="15.75" customHeight="1" hidden="1">
      <c r="A278" s="14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5"/>
      <c r="AE278" s="15"/>
      <c r="AF278" s="15"/>
      <c r="AG278" s="15"/>
      <c r="AH278" s="15"/>
      <c r="AI278" s="15"/>
      <c r="AJ278" s="15"/>
    </row>
    <row r="279" spans="1:36" ht="15.75" customHeight="1" hidden="1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5.75" customHeight="1" hidden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15.75" customHeight="1" hidden="1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ht="15.75" customHeight="1" hidden="1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5.75" customHeight="1" hidden="1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5.75" customHeight="1" hidden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15.75" customHeight="1" hidden="1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15.75" customHeight="1" hidden="1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15.75" customHeight="1" hidden="1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ht="15.75" customHeight="1" hidden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ht="15.75" customHeight="1" hidden="1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ht="15.75" customHeight="1" hidden="1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ht="15.75" customHeight="1" hidden="1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ht="15.75" customHeight="1" hidden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ht="15.75" customHeight="1" hidden="1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15.75" customHeight="1" hidden="1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15.75" customHeight="1" hidden="1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15.75" customHeight="1" hidden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15.75" customHeight="1" hidden="1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15.75" customHeight="1" hidden="1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15.75" customHeight="1" hidden="1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15.75" customHeight="1" hidden="1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15.75" customHeight="1" hidden="1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5.75" customHeight="1" hidden="1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15.75" customHeight="1" hidden="1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15.75" customHeight="1" hidden="1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15.75" customHeight="1" hidden="1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15.75" customHeight="1" hidden="1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15.75" customHeight="1" hidden="1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15.75" customHeight="1" hidden="1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15.75" customHeight="1" hidden="1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15.75" customHeight="1" hidden="1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15.75" customHeight="1" hidden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5.75" customHeight="1" hidden="1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5.75" customHeight="1" hidden="1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5.75" customHeight="1" hidden="1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5.75" customHeight="1" hidden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5.75" customHeight="1" hidden="1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5.75" customHeight="1" hidden="1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5.75" customHeight="1" hidden="1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5.75" customHeight="1" hidden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5.75" customHeight="1" hidden="1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5.75" customHeight="1" hidden="1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5.75" customHeight="1" hidden="1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5.75" customHeight="1" hidden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5.75" customHeight="1" hidden="1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15.75" customHeight="1" hidden="1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ht="15.75" customHeight="1" hidden="1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ht="15.75" customHeight="1" hidden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15.75" customHeight="1" hidden="1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ht="15.75" customHeight="1" hidden="1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5.75" customHeight="1" hidden="1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5.75" customHeight="1" hidden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5.75" customHeight="1" hidden="1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5.75" customHeight="1" hidden="1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5.75" customHeight="1" hidden="1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5.75" customHeight="1" hidden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15.75" customHeight="1" hidden="1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15.75" customHeight="1" hidden="1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15.75" customHeight="1" hidden="1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ht="15.75" customHeight="1" hidden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ht="15.75" customHeight="1" hidden="1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ht="15.75" customHeight="1" hidden="1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ht="15.75" customHeight="1" hidden="1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ht="15.75" customHeight="1" hidden="1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ht="15.75" customHeight="1" hidden="1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ht="15.75" customHeight="1" hidden="1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ht="15.75" customHeight="1" hidden="1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ht="15.75" customHeight="1" hidden="1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ht="15.75" customHeight="1" hidden="1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ht="15.75" customHeight="1" hidden="1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ht="15.75" customHeight="1" hidden="1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ht="15.75" customHeight="1" hidden="1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ht="15.75" customHeight="1" hidden="1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ht="15.75" customHeight="1" hidden="1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15.75" customHeight="1" hidden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15.75" customHeight="1" hidden="1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15.75" customHeight="1" hidden="1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15.75" customHeight="1" hidden="1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15.75" customHeight="1" hidden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5.75" customHeight="1" hidden="1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5.75" customHeight="1" hidden="1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5.75" customHeight="1" hidden="1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5.75" customHeight="1" hidden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5.75" customHeight="1" hidden="1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5.75" customHeight="1" hidden="1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5.75" customHeight="1" hidden="1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15.75" customHeight="1" hidden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15.75" customHeight="1" hidden="1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15.75" customHeight="1" hidden="1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15.75" customHeight="1" hidden="1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15.75" customHeight="1" hidden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15.75" customHeight="1" hidden="1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15.75" customHeight="1" hidden="1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15.75" customHeight="1" hidden="1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15.75" customHeight="1" hidden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15.75" customHeight="1" hidden="1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15.75" customHeight="1" hidden="1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5.75" customHeight="1" hidden="1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5.75" customHeight="1" hidden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5.75" customHeight="1" hidden="1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15.75" customHeight="1" hidden="1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15.75" customHeight="1" hidden="1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15.75" customHeight="1" hidden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15.75" customHeight="1" hidden="1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15.75" customHeight="1" hidden="1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15.75" customHeight="1" hidden="1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ht="15.75" customHeight="1" hidden="1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ht="15.75" customHeight="1" hidden="1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ht="15.75" customHeight="1" hidden="1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15.75" customHeight="1" hidden="1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15.75" customHeight="1" hidden="1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15.75" customHeight="1" hidden="1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15.75" customHeight="1" hidden="1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15.75" customHeight="1" hidden="1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5.75" customHeight="1" hidden="1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5.75" customHeight="1" hidden="1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5.75" customHeight="1" hidden="1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5.75" customHeight="1" hidden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5.75" customHeight="1" hidden="1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5.75" customHeight="1" hidden="1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5.75" customHeight="1" hidden="1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5.75" customHeight="1" hidden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15.75" customHeight="1" hidden="1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15.75" customHeight="1" hidden="1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15.75" customHeight="1" hidden="1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15.75" customHeight="1" hidden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5.75" customHeight="1" hidden="1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5.75" customHeight="1" hidden="1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5.75" customHeight="1" hidden="1">
      <c r="A408" s="1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5.75" customHeight="1" hidden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5.75" customHeight="1" hidden="1">
      <c r="A410" s="1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5.75" customHeight="1" hidden="1">
      <c r="A411" s="14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5.75" customHeight="1" hidden="1">
      <c r="A412" s="14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5.75" customHeight="1" hidden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5.75" customHeight="1" hidden="1">
      <c r="A414" s="1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5.75" customHeight="1" hidden="1">
      <c r="A415" s="1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5.75" customHeight="1" hidden="1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5.75" customHeight="1" hidden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5.75" customHeight="1" hidden="1">
      <c r="A418" s="1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5.75" customHeight="1" hidden="1">
      <c r="A419" s="14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5.75" customHeight="1" hidden="1">
      <c r="A420" s="14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5.75" customHeight="1" hidden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5.75" customHeight="1" hidden="1">
      <c r="A422" s="14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5.75" customHeight="1" hidden="1">
      <c r="A423" s="14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5.75" customHeight="1" hidden="1">
      <c r="A424" s="14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5.75" customHeight="1" hidden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5.75" customHeight="1" hidden="1">
      <c r="A426" s="14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5.75" customHeight="1" hidden="1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5.75" customHeight="1" hidden="1">
      <c r="A428" s="14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5.75" customHeight="1" hidden="1">
      <c r="A429" s="14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5.75" customHeight="1" hidden="1">
      <c r="A430" s="14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5.75" customHeight="1" hidden="1">
      <c r="A431" s="14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5.75" customHeight="1" hidden="1">
      <c r="A432" s="14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5.75" customHeight="1" hidden="1">
      <c r="A433" s="14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5.75" customHeight="1" hidden="1">
      <c r="A434" s="14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5.75" customHeight="1" hidden="1">
      <c r="A435" s="14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5.75" customHeight="1" hidden="1">
      <c r="A436" s="14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5.75" customHeight="1" hidden="1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5.75" customHeight="1" hidden="1">
      <c r="A438" s="14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5.75" customHeight="1" hidden="1">
      <c r="A439" s="14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5.75" customHeight="1" hidden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5.75" customHeight="1" hidden="1">
      <c r="A441" s="14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5.75" customHeight="1" hidden="1">
      <c r="A442" s="14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15.75" customHeight="1" hidden="1">
      <c r="A443" s="14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15.75" customHeight="1" hidden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15.75" customHeight="1" hidden="1">
      <c r="A445" s="14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15.75" customHeight="1" hidden="1">
      <c r="A446" s="1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5.75" customHeight="1" hidden="1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5.75" customHeight="1" hidden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5.75" customHeight="1" hidden="1">
      <c r="A449" s="14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5.75" customHeight="1" hidden="1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5.75" customHeight="1" hidden="1">
      <c r="A451" s="14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5.75" customHeight="1" hidden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5.75" customHeight="1" hidden="1">
      <c r="A453" s="14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5.75" customHeight="1" hidden="1">
      <c r="A454" s="14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5.75" customHeight="1" hidden="1">
      <c r="A455" s="14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5.75" customHeight="1" hidden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5.75" customHeight="1" hidden="1">
      <c r="A457" s="14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5.75" customHeight="1" hidden="1">
      <c r="A458" s="14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5.75" customHeight="1" hidden="1">
      <c r="A459" s="14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5.75" customHeight="1" hidden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5.75" customHeight="1" hidden="1">
      <c r="A461" s="14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5.75" customHeight="1" hidden="1">
      <c r="A462" s="14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5.75" customHeight="1" hidden="1">
      <c r="A463" s="14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5.75" customHeight="1" hidden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15.75" customHeight="1" hidden="1">
      <c r="A465" s="14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ht="15.75" customHeight="1" hidden="1">
      <c r="A466" s="14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15.75" customHeight="1" hidden="1">
      <c r="A467" s="14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15.75" customHeight="1" hidden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5.75" customHeight="1" hidden="1">
      <c r="A469" s="14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5.75" customHeight="1" hidden="1">
      <c r="A470" s="14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5.75" customHeight="1" hidden="1">
      <c r="A471" s="14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5.75" customHeight="1" hidden="1">
      <c r="A472" s="14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5.75" customHeight="1" hidden="1">
      <c r="A473" s="14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5.75" customHeight="1" hidden="1">
      <c r="A474" s="14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5.75" customHeight="1" hidden="1">
      <c r="A475" s="14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15.75" customHeight="1" hidden="1">
      <c r="A476" s="14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15.75" customHeight="1" hidden="1">
      <c r="A477" s="14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15.75" customHeight="1" hidden="1">
      <c r="A478" s="14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15.75" customHeight="1" hidden="1">
      <c r="A479" s="14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5.75" customHeight="1" hidden="1">
      <c r="A480" s="14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5.75" customHeight="1" hidden="1">
      <c r="A481" s="14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5.75" customHeight="1" hidden="1">
      <c r="A482" s="14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5.75" customHeight="1" hidden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5.75" customHeight="1" hidden="1">
      <c r="A484" s="14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5.75" customHeight="1" hidden="1">
      <c r="A485" s="14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5.75" customHeight="1" hidden="1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5.75" customHeight="1" hidden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5.75" customHeight="1" hidden="1">
      <c r="A488" s="14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5.75" customHeight="1" hidden="1">
      <c r="A489" s="14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5.75" customHeight="1" hidden="1">
      <c r="A490" s="14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5.75" customHeight="1" hidden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5.75" customHeight="1" hidden="1">
      <c r="A492" s="14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5.75" customHeight="1" hidden="1">
      <c r="A493" s="14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5.75" customHeight="1" hidden="1">
      <c r="A494" s="14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5.75" customHeight="1" hidden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5.75" customHeight="1" hidden="1">
      <c r="A496" s="14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5.75" customHeight="1" hidden="1">
      <c r="A497" s="14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5.75" customHeight="1" hidden="1">
      <c r="A498" s="14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5.75" customHeight="1" hidden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15.75" customHeight="1" hidden="1">
      <c r="A500" s="14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15.75" customHeight="1" hidden="1">
      <c r="A501" s="14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15.75" customHeight="1" hidden="1">
      <c r="A502" s="14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15.75" customHeight="1" hidden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5.75" customHeight="1" hidden="1">
      <c r="A504" s="14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5.75" customHeight="1" hidden="1">
      <c r="A505" s="14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5.75" customHeight="1" hidden="1">
      <c r="A506" s="14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15.75" customHeight="1" hidden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ht="15.75" customHeight="1" hidden="1">
      <c r="A508" s="14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5.75" customHeight="1" hidden="1">
      <c r="A509" s="14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15.75" customHeight="1" hidden="1">
      <c r="A510" s="14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15.75" customHeight="1" hidden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15.75" customHeight="1" hidden="1">
      <c r="A512" s="14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ht="15.75" customHeight="1" hidden="1">
      <c r="A513" s="14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ht="15.75" customHeight="1" hidden="1">
      <c r="A514" s="14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5.75" customHeight="1" hidden="1">
      <c r="A515" s="14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5.75" customHeight="1" hidden="1">
      <c r="A516" s="14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15.75" customHeight="1" hidden="1">
      <c r="A517" s="14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15.75" customHeight="1" hidden="1">
      <c r="A518" s="14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15.75" customHeight="1" hidden="1">
      <c r="A519" s="14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15.75" customHeight="1" hidden="1">
      <c r="A520" s="14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15.75" customHeight="1" hidden="1">
      <c r="A521" s="14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15.75" customHeight="1" hidden="1">
      <c r="A522" s="14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15.75" customHeight="1" hidden="1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15.75" customHeight="1" hidden="1">
      <c r="A524" s="14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15.75" customHeight="1" hidden="1">
      <c r="A525" s="14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15.75" customHeight="1" hidden="1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15.75" customHeight="1" hidden="1">
      <c r="A527" s="14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15.75" customHeight="1" hidden="1">
      <c r="A528" s="14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15.75" customHeight="1" hidden="1">
      <c r="A529" s="14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15.75" customHeight="1" hidden="1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15.75" customHeight="1" hidden="1">
      <c r="A531" s="14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15.75" customHeight="1" hidden="1">
      <c r="A532" s="14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15.75" customHeight="1" hidden="1">
      <c r="A533" s="14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15.75" customHeight="1" hidden="1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15.75" customHeight="1" hidden="1">
      <c r="A535" s="14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15.75" customHeight="1" hidden="1">
      <c r="A536" s="14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15.75" customHeight="1" hidden="1">
      <c r="A537" s="14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15.75" customHeight="1" hidden="1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15.75" customHeight="1" hidden="1">
      <c r="A539" s="14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15.75" customHeight="1" hidden="1">
      <c r="A540" s="14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15.75" customHeight="1" hidden="1">
      <c r="A541" s="14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15.75" customHeight="1" hidden="1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15.75" customHeight="1" hidden="1">
      <c r="A543" s="14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15.75" customHeight="1" hidden="1">
      <c r="A544" s="14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15.75" customHeight="1" hidden="1">
      <c r="A545" s="14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15.75" customHeight="1" hidden="1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15.75" customHeight="1" hidden="1">
      <c r="A547" s="14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15.75" customHeight="1" hidden="1">
      <c r="A548" s="14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15.75" customHeight="1" hidden="1">
      <c r="A549" s="14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15.75" customHeight="1" hidden="1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15.75" customHeight="1" hidden="1">
      <c r="A551" s="14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15.75" customHeight="1" hidden="1">
      <c r="A552" s="14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ht="15.75" customHeight="1" hidden="1">
      <c r="A553" s="14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5.75" customHeight="1" hidden="1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5.75" customHeight="1" hidden="1">
      <c r="A555" s="14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15.75" customHeight="1" hidden="1">
      <c r="A556" s="14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15.75" customHeight="1" hidden="1">
      <c r="A557" s="14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15.75" customHeight="1" hidden="1">
      <c r="A558" s="14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ht="15.75" customHeight="1" hidden="1">
      <c r="A559" s="14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15.75" customHeight="1" hidden="1">
      <c r="A560" s="14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15.75" customHeight="1" hidden="1">
      <c r="A561" s="14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ht="15.75" customHeight="1" hidden="1">
      <c r="A562" s="14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ht="15.75" customHeight="1" hidden="1">
      <c r="A563" s="14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ht="15.75" customHeight="1" hidden="1">
      <c r="A564" s="14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ht="15.75" customHeight="1" hidden="1">
      <c r="A565" s="14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ht="15.75" customHeight="1" hidden="1">
      <c r="A566" s="14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ht="15.75" customHeight="1" hidden="1">
      <c r="A567" s="14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ht="15.75" customHeight="1" hidden="1">
      <c r="A568" s="14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ht="15.75" customHeight="1" hidden="1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</row>
    <row r="570" spans="1:36" ht="15.75" customHeight="1" hidden="1">
      <c r="A570" s="14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</row>
    <row r="571" spans="1:36" ht="15.75" customHeight="1" hidden="1">
      <c r="A571" s="14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ht="15.75" customHeight="1" hidden="1">
      <c r="A572" s="14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ht="15.75" customHeight="1" hidden="1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ht="15.75" customHeight="1" hidden="1">
      <c r="A574" s="14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ht="15.75" customHeight="1" hidden="1">
      <c r="A575" s="14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ht="15.75" customHeight="1" hidden="1">
      <c r="A576" s="14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ht="15.75" customHeight="1" hidden="1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ht="15.75" customHeight="1" hidden="1">
      <c r="A578" s="14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ht="15.75" customHeight="1" hidden="1">
      <c r="A579" s="14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ht="15.75" customHeight="1" hidden="1">
      <c r="A580" s="14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ht="15.75" customHeight="1" hidden="1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</row>
    <row r="582" spans="1:36" ht="15.75" customHeight="1" hidden="1">
      <c r="A582" s="14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</row>
    <row r="583" spans="1:36" ht="15.75" customHeight="1" hidden="1">
      <c r="A583" s="14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</row>
    <row r="584" spans="1:36" ht="15.75" customHeight="1" hidden="1">
      <c r="A584" s="14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</row>
    <row r="585" spans="1:36" ht="15.75" customHeight="1" hidden="1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</row>
    <row r="586" spans="1:36" ht="15.75" customHeight="1" hidden="1">
      <c r="A586" s="14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</row>
    <row r="587" spans="1:36" ht="15.75" customHeight="1" hidden="1">
      <c r="A587" s="14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</row>
    <row r="588" spans="1:36" ht="15.75" customHeight="1" hidden="1">
      <c r="A588" s="14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</row>
    <row r="589" spans="1:36" ht="15.75" customHeight="1" hidden="1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</row>
    <row r="590" spans="1:36" ht="15.75" customHeight="1" hidden="1">
      <c r="A590" s="14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</row>
    <row r="591" spans="1:36" ht="15.75" customHeight="1" hidden="1">
      <c r="A591" s="14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</row>
    <row r="592" spans="1:36" ht="15.75" customHeight="1" hidden="1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</row>
    <row r="593" spans="1:36" ht="15.75" customHeight="1" hidden="1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</row>
    <row r="594" spans="1:36" ht="15.75" customHeight="1" hidden="1">
      <c r="A594" s="14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</row>
    <row r="595" spans="1:36" ht="15.75" customHeight="1" hidden="1">
      <c r="A595" s="14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</row>
    <row r="596" spans="1:36" ht="15.75" customHeight="1" hidden="1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</row>
    <row r="597" spans="1:36" ht="15.75" customHeight="1" hidden="1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</row>
    <row r="598" spans="1:36" ht="15.75" customHeight="1" hidden="1">
      <c r="A598" s="14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</row>
    <row r="599" spans="1:36" ht="15.75" customHeight="1" hidden="1">
      <c r="A599" s="14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</row>
    <row r="600" spans="1:36" ht="15.75" customHeight="1" hidden="1">
      <c r="A600" s="14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</row>
    <row r="601" spans="1:36" ht="15.75" customHeight="1" hidden="1">
      <c r="A601" s="14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</row>
    <row r="602" spans="1:36" ht="15.75" customHeight="1" hidden="1">
      <c r="A602" s="14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</row>
    <row r="603" spans="1:36" ht="15.75" customHeight="1" hidden="1">
      <c r="A603" s="14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</row>
    <row r="604" spans="1:36" ht="15.75" customHeight="1" hidden="1">
      <c r="A604" s="14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</row>
    <row r="605" spans="1:36" ht="15.75" customHeight="1" hidden="1">
      <c r="A605" s="14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</row>
    <row r="606" spans="1:36" ht="15.75" customHeight="1" hidden="1">
      <c r="A606" s="14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</row>
    <row r="607" spans="1:36" ht="15.75" customHeight="1" hidden="1">
      <c r="A607" s="14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</row>
    <row r="608" spans="1:36" ht="15.75" customHeight="1" hidden="1">
      <c r="A608" s="14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</row>
    <row r="609" spans="1:36" ht="15.75" customHeight="1" hidden="1">
      <c r="A609" s="14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</row>
    <row r="610" spans="1:36" ht="15.75" customHeight="1" hidden="1">
      <c r="A610" s="14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</row>
    <row r="611" spans="1:36" ht="15.75" customHeight="1" hidden="1">
      <c r="A611" s="14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</row>
    <row r="612" spans="1:36" ht="15.75" customHeight="1" hidden="1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</row>
    <row r="613" spans="1:36" ht="15.75" customHeight="1" hidden="1">
      <c r="A613" s="14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</row>
    <row r="614" spans="1:36" ht="15.75" customHeight="1" hidden="1">
      <c r="A614" s="14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</row>
    <row r="615" spans="1:36" ht="15.75" customHeight="1" hidden="1">
      <c r="A615" s="14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</row>
    <row r="616" spans="1:36" ht="15.75" customHeight="1" hidden="1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</row>
    <row r="617" spans="1:36" ht="15.75" customHeight="1" hidden="1">
      <c r="A617" s="14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</row>
    <row r="618" spans="1:36" ht="15.75" customHeight="1" hidden="1">
      <c r="A618" s="14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</row>
    <row r="619" spans="1:36" ht="15.75" customHeight="1" hidden="1">
      <c r="A619" s="14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</row>
    <row r="620" spans="1:36" ht="15.75" customHeight="1" hidden="1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</row>
    <row r="621" spans="1:36" ht="15.75" customHeight="1" hidden="1">
      <c r="A621" s="14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</row>
    <row r="622" spans="1:36" ht="15.75" customHeight="1" hidden="1">
      <c r="A622" s="14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</row>
    <row r="623" spans="1:36" ht="15.75" customHeight="1" hidden="1">
      <c r="A623" s="14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</row>
    <row r="624" spans="1:36" ht="15.75" customHeight="1" hidden="1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</row>
    <row r="625" spans="1:36" ht="15.75" customHeight="1" hidden="1">
      <c r="A625" s="14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</row>
    <row r="626" spans="1:36" ht="15.75" customHeight="1" hidden="1">
      <c r="A626" s="14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</row>
    <row r="627" spans="1:36" ht="15.75" customHeight="1" hidden="1">
      <c r="A627" s="14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</row>
    <row r="628" spans="1:36" ht="15.75" customHeight="1" hidden="1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</row>
    <row r="629" spans="1:36" ht="15.75" customHeight="1" hidden="1">
      <c r="A629" s="14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</row>
    <row r="630" spans="1:36" ht="15.75" customHeight="1" hidden="1">
      <c r="A630" s="14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</row>
    <row r="631" spans="1:36" ht="15.75" customHeight="1" hidden="1">
      <c r="A631" s="14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</row>
    <row r="632" spans="1:36" ht="15.75" customHeight="1" hidden="1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</row>
    <row r="633" spans="1:36" ht="15.75" customHeight="1" hidden="1">
      <c r="A633" s="14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</row>
    <row r="634" spans="1:36" ht="15.75" customHeight="1" hidden="1">
      <c r="A634" s="14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</row>
    <row r="635" spans="1:36" ht="15.75" customHeight="1" hidden="1">
      <c r="A635" s="14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</row>
    <row r="636" spans="1:36" ht="15.75" customHeight="1" hidden="1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</row>
    <row r="637" spans="1:36" ht="15.75" customHeight="1" hidden="1">
      <c r="A637" s="14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</row>
    <row r="638" spans="1:36" ht="15.75" customHeight="1" hidden="1">
      <c r="A638" s="14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</row>
    <row r="639" spans="1:36" ht="15.75" customHeight="1" hidden="1">
      <c r="A639" s="14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</row>
    <row r="640" spans="1:36" ht="15.75" customHeight="1" hidden="1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</row>
    <row r="641" spans="1:36" ht="15.75" customHeight="1" hidden="1">
      <c r="A641" s="14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</row>
    <row r="642" spans="1:36" ht="15.75" customHeight="1" hidden="1">
      <c r="A642" s="14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</row>
    <row r="643" spans="1:36" ht="15.75" customHeight="1" hidden="1">
      <c r="A643" s="14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</row>
    <row r="644" spans="1:36" ht="15.75" customHeight="1" hidden="1">
      <c r="A644" s="14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</row>
    <row r="645" spans="1:36" ht="15.75" customHeight="1" hidden="1">
      <c r="A645" s="14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</row>
    <row r="646" spans="1:36" ht="15.75" customHeight="1" hidden="1">
      <c r="A646" s="14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</row>
    <row r="647" spans="1:36" ht="15.75" customHeight="1" hidden="1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</row>
    <row r="648" spans="1:36" ht="15.75" customHeight="1" hidden="1">
      <c r="A648" s="14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</row>
    <row r="649" spans="1:36" ht="15.75" customHeight="1" hidden="1">
      <c r="A649" s="14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</row>
    <row r="650" spans="1:36" ht="15.75" customHeight="1" hidden="1">
      <c r="A650" s="14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</row>
    <row r="651" spans="1:36" ht="15.75" customHeight="1" hidden="1">
      <c r="A651" s="14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</row>
    <row r="652" spans="1:36" ht="15.75" customHeight="1" hidden="1">
      <c r="A652" s="14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</row>
    <row r="653" spans="1:36" ht="15.75" customHeight="1" hidden="1">
      <c r="A653" s="14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</row>
    <row r="654" spans="1:36" ht="15.75" customHeight="1" hidden="1">
      <c r="A654" s="14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</row>
    <row r="655" spans="1:36" ht="15.75" customHeight="1" hidden="1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</row>
    <row r="656" spans="1:36" ht="15.75" customHeight="1" hidden="1">
      <c r="A656" s="14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</row>
    <row r="657" spans="1:36" ht="15.75" customHeight="1" hidden="1">
      <c r="A657" s="14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</row>
    <row r="658" spans="1:36" ht="15.75" customHeight="1" hidden="1">
      <c r="A658" s="14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</row>
    <row r="659" spans="1:36" ht="15.75" customHeight="1" hidden="1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</row>
    <row r="660" spans="1:36" ht="15.75" customHeight="1" hidden="1">
      <c r="A660" s="14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</row>
    <row r="661" spans="1:36" ht="15.75" customHeight="1" hidden="1">
      <c r="A661" s="14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</row>
    <row r="662" spans="1:36" ht="15.75" customHeight="1" hidden="1">
      <c r="A662" s="14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</row>
    <row r="663" spans="1:36" ht="15.75" customHeight="1" hidden="1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</row>
    <row r="664" spans="1:36" ht="15.75" customHeight="1" hidden="1">
      <c r="A664" s="14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</row>
    <row r="665" spans="1:36" ht="15.75" customHeight="1" hidden="1">
      <c r="A665" s="14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</row>
    <row r="666" spans="1:36" ht="15.75" customHeight="1" hidden="1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</row>
    <row r="667" spans="1:36" ht="15.75" customHeight="1" hidden="1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</row>
    <row r="668" spans="1:36" ht="15.75" customHeight="1" hidden="1">
      <c r="A668" s="14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</row>
    <row r="669" spans="1:36" ht="15.75" customHeight="1" hidden="1">
      <c r="A669" s="14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</row>
    <row r="670" spans="1:36" ht="15.75" customHeight="1" hidden="1">
      <c r="A670" s="14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</row>
    <row r="671" spans="1:36" ht="15.75" customHeight="1" hidden="1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</row>
    <row r="672" spans="1:36" ht="15.75" customHeight="1" hidden="1">
      <c r="A672" s="14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</row>
    <row r="673" spans="1:36" ht="15.75" customHeight="1" hidden="1">
      <c r="A673" s="14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</row>
    <row r="674" spans="1:36" ht="15.75" customHeight="1" hidden="1">
      <c r="A674" s="14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</row>
    <row r="675" spans="1:36" ht="15.75" customHeight="1" hidden="1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</row>
    <row r="676" spans="1:36" ht="15.75" customHeight="1" hidden="1">
      <c r="A676" s="14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</row>
    <row r="677" spans="1:36" ht="15.75" customHeight="1" hidden="1">
      <c r="A677" s="14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</row>
    <row r="678" spans="1:36" ht="15.75" customHeight="1" hidden="1">
      <c r="A678" s="14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</row>
    <row r="679" spans="1:36" ht="15.75" customHeight="1" hidden="1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</row>
    <row r="680" spans="1:36" ht="15.75" customHeight="1" hidden="1">
      <c r="A680" s="14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</row>
    <row r="681" spans="1:36" ht="15.75" customHeight="1" hidden="1">
      <c r="A681" s="14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</row>
    <row r="682" spans="1:36" ht="15.75" customHeight="1" hidden="1">
      <c r="A682" s="14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</row>
    <row r="683" spans="1:36" ht="15.75" customHeight="1" hidden="1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</row>
    <row r="684" spans="1:36" ht="15.75" customHeight="1" hidden="1">
      <c r="A684" s="14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</row>
    <row r="685" spans="1:36" ht="15.75" customHeight="1" hidden="1">
      <c r="A685" s="14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</row>
    <row r="686" spans="1:36" ht="15.75" customHeight="1" hidden="1">
      <c r="A686" s="14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</row>
    <row r="687" spans="1:36" ht="15.75" customHeight="1" hidden="1">
      <c r="A687" s="14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</row>
    <row r="688" spans="1:36" ht="15.75" customHeight="1" hidden="1">
      <c r="A688" s="14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</row>
    <row r="689" spans="1:36" ht="15.75" customHeight="1" hidden="1">
      <c r="A689" s="14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</row>
    <row r="690" spans="1:36" ht="15.75" customHeight="1" hidden="1">
      <c r="A690" s="14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</row>
    <row r="691" spans="1:36" ht="15.75" customHeight="1" hidden="1">
      <c r="A691" s="14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</row>
    <row r="692" spans="1:36" ht="15.75" customHeight="1" hidden="1">
      <c r="A692" s="14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</row>
    <row r="693" spans="1:36" ht="15.75" customHeight="1" hidden="1">
      <c r="A693" s="14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</row>
    <row r="694" spans="1:36" ht="15.75" customHeight="1" hidden="1">
      <c r="A694" s="14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</row>
    <row r="695" spans="1:36" ht="15.75" customHeight="1" hidden="1">
      <c r="A695" s="14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</row>
    <row r="696" spans="1:36" ht="15.75" customHeight="1" hidden="1">
      <c r="A696" s="14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</row>
    <row r="697" spans="1:36" ht="15.75" customHeight="1" hidden="1">
      <c r="A697" s="14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</row>
    <row r="698" spans="1:36" ht="15.75" customHeight="1" hidden="1">
      <c r="A698" s="14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</row>
    <row r="699" spans="1:36" ht="15.75" customHeight="1" hidden="1">
      <c r="A699" s="14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</row>
    <row r="700" spans="1:36" ht="15.75" customHeight="1" hidden="1">
      <c r="A700" s="14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</row>
    <row r="701" spans="1:36" ht="15.75" customHeight="1" hidden="1">
      <c r="A701" s="14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</row>
    <row r="702" spans="1:36" ht="15.75" customHeight="1" hidden="1">
      <c r="A702" s="14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</row>
    <row r="703" spans="1:36" ht="15.75" customHeight="1" hidden="1">
      <c r="A703" s="14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</row>
    <row r="704" spans="1:36" ht="15.75" customHeight="1" hidden="1">
      <c r="A704" s="14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</row>
    <row r="705" spans="1:36" ht="15.75" customHeight="1" hidden="1">
      <c r="A705" s="14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</row>
    <row r="706" spans="1:36" ht="15.75" customHeight="1" hidden="1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</row>
    <row r="707" spans="1:36" ht="15.75" customHeight="1" hidden="1">
      <c r="A707" s="14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</row>
    <row r="708" spans="1:36" ht="15.75" customHeight="1" hidden="1">
      <c r="A708" s="14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</row>
    <row r="709" spans="1:36" ht="15.75" customHeight="1" hidden="1">
      <c r="A709" s="14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</row>
    <row r="710" spans="1:36" ht="15.75" customHeight="1" hidden="1">
      <c r="A710" s="14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</row>
    <row r="711" spans="1:36" ht="15.75" customHeight="1" hidden="1">
      <c r="A711" s="14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</row>
    <row r="712" spans="1:36" ht="15.75" customHeight="1" hidden="1">
      <c r="A712" s="14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</row>
    <row r="713" spans="1:36" ht="15.75" customHeight="1" hidden="1">
      <c r="A713" s="14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</row>
    <row r="714" spans="1:36" ht="15.75" customHeight="1" hidden="1">
      <c r="A714" s="14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</row>
    <row r="715" spans="1:36" ht="15.75" customHeight="1" hidden="1">
      <c r="A715" s="14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</row>
    <row r="716" spans="1:36" ht="15.75" customHeight="1" hidden="1">
      <c r="A716" s="14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</row>
    <row r="717" spans="1:36" ht="15.75" customHeight="1" hidden="1">
      <c r="A717" s="14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</row>
    <row r="718" spans="1:36" ht="15.75" customHeight="1" hidden="1">
      <c r="A718" s="14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</row>
    <row r="719" spans="1:36" ht="15.75" customHeight="1" hidden="1">
      <c r="A719" s="14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</row>
    <row r="720" spans="1:36" ht="15.75" customHeight="1" hidden="1">
      <c r="A720" s="14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</row>
    <row r="721" spans="1:36" ht="15.75" customHeight="1" hidden="1">
      <c r="A721" s="14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</row>
    <row r="722" spans="1:36" ht="15.75" customHeight="1" hidden="1">
      <c r="A722" s="14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</row>
    <row r="723" spans="1:36" ht="15.75" customHeight="1" hidden="1">
      <c r="A723" s="14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</row>
    <row r="724" spans="1:36" ht="15.75" customHeight="1" hidden="1">
      <c r="A724" s="14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</row>
    <row r="725" spans="1:36" ht="15.75" customHeight="1" hidden="1">
      <c r="A725" s="14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</row>
    <row r="726" spans="1:36" ht="15.75" customHeight="1" hidden="1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</row>
    <row r="727" spans="1:36" ht="15.75" customHeight="1" hidden="1">
      <c r="A727" s="14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</row>
    <row r="728" spans="1:36" ht="15.75" customHeight="1" hidden="1">
      <c r="A728" s="14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</row>
    <row r="729" spans="1:36" ht="15.75" customHeight="1" hidden="1">
      <c r="A729" s="14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</row>
    <row r="730" spans="1:36" ht="15.75" customHeight="1" hidden="1">
      <c r="A730" s="14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</row>
    <row r="731" spans="1:36" ht="15.75" customHeight="1" hidden="1">
      <c r="A731" s="14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</row>
    <row r="732" spans="1:36" ht="15.75" customHeight="1" hidden="1">
      <c r="A732" s="14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</row>
    <row r="733" spans="1:36" ht="15.75" customHeight="1" hidden="1">
      <c r="A733" s="14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</row>
    <row r="734" spans="1:36" ht="15.75" customHeight="1" hidden="1">
      <c r="A734" s="14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</row>
    <row r="735" spans="1:36" ht="15.75" customHeight="1" hidden="1">
      <c r="A735" s="14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</row>
    <row r="736" spans="1:36" ht="15.75" customHeight="1" hidden="1">
      <c r="A736" s="14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</row>
    <row r="737" spans="1:36" ht="15.75" customHeight="1" hidden="1">
      <c r="A737" s="14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</row>
    <row r="738" spans="1:36" ht="15.75" customHeight="1" hidden="1">
      <c r="A738" s="14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</row>
    <row r="739" spans="1:36" ht="15.75" customHeight="1" hidden="1">
      <c r="A739" s="14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</row>
    <row r="740" spans="1:36" ht="15.75" customHeight="1" hidden="1">
      <c r="A740" s="14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</row>
    <row r="741" spans="1:36" ht="15.75" customHeight="1" hidden="1">
      <c r="A741" s="14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</row>
    <row r="742" spans="1:36" ht="15.75" customHeight="1" hidden="1">
      <c r="A742" s="14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</row>
    <row r="743" spans="1:36" ht="15.75" customHeight="1" hidden="1">
      <c r="A743" s="14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</row>
    <row r="744" spans="1:36" ht="15.75" customHeight="1" hidden="1">
      <c r="A744" s="14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</row>
    <row r="745" spans="1:36" ht="15.75" customHeight="1" hidden="1">
      <c r="A745" s="14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</row>
    <row r="746" spans="1:36" ht="15.75" customHeight="1" hidden="1">
      <c r="A746" s="14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</row>
    <row r="747" spans="1:36" ht="15.75" customHeight="1" hidden="1">
      <c r="A747" s="14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</row>
    <row r="748" spans="1:36" ht="15.75" customHeight="1" hidden="1">
      <c r="A748" s="14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</row>
    <row r="749" spans="1:36" ht="15.75" customHeight="1" hidden="1">
      <c r="A749" s="14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</row>
    <row r="750" spans="1:36" ht="15.75" customHeight="1" hidden="1">
      <c r="A750" s="14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</row>
    <row r="751" spans="1:36" ht="15.75" customHeight="1" hidden="1">
      <c r="A751" s="14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</row>
    <row r="752" spans="1:36" ht="15.75" customHeight="1" hidden="1">
      <c r="A752" s="14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</row>
    <row r="753" spans="1:36" ht="15.75" customHeight="1" hidden="1">
      <c r="A753" s="14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</row>
    <row r="754" spans="1:36" ht="15.75" customHeight="1" hidden="1">
      <c r="A754" s="14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</row>
    <row r="755" spans="1:36" ht="15.75" customHeight="1" hidden="1">
      <c r="A755" s="14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</row>
    <row r="756" spans="1:36" ht="15.75" customHeight="1" hidden="1">
      <c r="A756" s="14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</row>
    <row r="757" spans="1:36" ht="15.75" customHeight="1" hidden="1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</row>
    <row r="758" spans="1:36" ht="15.75" customHeight="1" hidden="1">
      <c r="A758" s="14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</row>
    <row r="759" spans="1:36" ht="15.75" customHeight="1" hidden="1">
      <c r="A759" s="14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</row>
    <row r="760" spans="1:36" ht="15.75" customHeight="1" hidden="1">
      <c r="A760" s="14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</row>
    <row r="761" spans="1:36" ht="15.75" customHeight="1" hidden="1">
      <c r="A761" s="14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</row>
    <row r="762" spans="1:36" ht="15.75" customHeight="1" hidden="1">
      <c r="A762" s="14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</row>
    <row r="763" spans="1:36" ht="15.75" customHeight="1" hidden="1">
      <c r="A763" s="14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</row>
    <row r="764" spans="1:36" ht="15.75" customHeight="1" hidden="1">
      <c r="A764" s="14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</row>
    <row r="765" spans="1:36" ht="15.75" customHeight="1" hidden="1">
      <c r="A765" s="14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</row>
    <row r="766" spans="1:36" ht="15.75" customHeight="1" hidden="1">
      <c r="A766" s="14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</row>
    <row r="767" spans="1:36" ht="15.75" customHeight="1" hidden="1">
      <c r="A767" s="14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</row>
    <row r="768" spans="1:36" ht="15.75" customHeight="1" hidden="1">
      <c r="A768" s="14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</row>
    <row r="769" spans="1:36" ht="15.75" customHeight="1" hidden="1">
      <c r="A769" s="14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</row>
    <row r="770" spans="1:36" ht="15.75" customHeight="1" hidden="1">
      <c r="A770" s="14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</row>
    <row r="771" spans="1:36" ht="15.75" customHeight="1" hidden="1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</row>
    <row r="772" spans="1:36" ht="15.75" customHeight="1" hidden="1">
      <c r="A772" s="14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</row>
    <row r="773" spans="1:36" ht="15.75" customHeight="1" hidden="1">
      <c r="A773" s="14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</row>
    <row r="774" spans="1:36" ht="15.75" customHeight="1" hidden="1">
      <c r="A774" s="14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</row>
    <row r="775" spans="1:36" ht="15.75" customHeight="1" hidden="1">
      <c r="A775" s="14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</row>
    <row r="776" spans="1:36" ht="15.75" customHeight="1" hidden="1">
      <c r="A776" s="14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</row>
    <row r="777" spans="1:36" ht="15.75" customHeight="1" hidden="1">
      <c r="A777" s="14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</row>
    <row r="778" spans="1:36" ht="15.75" customHeight="1" hidden="1">
      <c r="A778" s="14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</row>
    <row r="779" spans="1:36" ht="15.75" customHeight="1" hidden="1">
      <c r="A779" s="14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</row>
    <row r="780" spans="1:36" ht="15.75" customHeight="1" hidden="1">
      <c r="A780" s="14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</row>
    <row r="781" spans="1:36" ht="15.75" customHeight="1" hidden="1">
      <c r="A781" s="14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</row>
    <row r="782" spans="1:36" ht="15.75" customHeight="1" hidden="1">
      <c r="A782" s="14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</row>
    <row r="783" spans="1:36" ht="15.75" customHeight="1" hidden="1">
      <c r="A783" s="14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</row>
    <row r="784" spans="1:36" ht="15.75" customHeight="1" hidden="1">
      <c r="A784" s="14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</row>
    <row r="785" spans="1:36" ht="15.75" customHeight="1" hidden="1">
      <c r="A785" s="14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</row>
    <row r="786" spans="1:36" ht="15.75" customHeight="1" hidden="1">
      <c r="A786" s="14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</row>
    <row r="787" spans="1:36" ht="15.75" customHeight="1" hidden="1">
      <c r="A787" s="14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</row>
    <row r="788" spans="1:36" ht="15.75" customHeight="1" hidden="1">
      <c r="A788" s="14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</row>
    <row r="789" spans="1:36" ht="15.75" customHeight="1" hidden="1">
      <c r="A789" s="14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</row>
    <row r="790" spans="1:36" ht="15.75" customHeight="1" hidden="1">
      <c r="A790" s="14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</row>
    <row r="791" spans="1:36" ht="15.75" customHeight="1" hidden="1">
      <c r="A791" s="14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</row>
    <row r="792" spans="1:36" ht="15.75" customHeight="1" hidden="1">
      <c r="A792" s="14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</row>
    <row r="793" spans="1:36" ht="15.75" customHeight="1" hidden="1">
      <c r="A793" s="14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</row>
    <row r="794" spans="1:36" ht="15.75" customHeight="1" hidden="1">
      <c r="A794" s="14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</row>
    <row r="795" spans="1:36" ht="15.75" customHeight="1" hidden="1">
      <c r="A795" s="14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</row>
    <row r="796" spans="1:36" ht="15.75" customHeight="1" hidden="1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</row>
    <row r="797" spans="1:36" ht="15.75" customHeight="1" hidden="1">
      <c r="A797" s="14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</row>
    <row r="798" spans="1:36" ht="15.75" customHeight="1" hidden="1">
      <c r="A798" s="14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</row>
    <row r="799" spans="1:36" ht="15.75" customHeight="1" hidden="1">
      <c r="A799" s="14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</row>
    <row r="800" spans="1:36" ht="15.75" customHeight="1" hidden="1">
      <c r="A800" s="14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</row>
    <row r="801" spans="1:36" ht="15.75" customHeight="1" hidden="1">
      <c r="A801" s="14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</row>
    <row r="802" spans="1:36" ht="15.75" customHeight="1" hidden="1">
      <c r="A802" s="14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</row>
    <row r="803" spans="1:36" ht="15.75" customHeight="1" hidden="1">
      <c r="A803" s="14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</row>
    <row r="804" spans="1:36" ht="15.75" customHeight="1" hidden="1">
      <c r="A804" s="14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</row>
    <row r="805" spans="1:36" ht="15.75" customHeight="1" hidden="1">
      <c r="A805" s="14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</row>
    <row r="806" spans="1:36" ht="15.75" customHeight="1" hidden="1">
      <c r="A806" s="14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</row>
    <row r="807" spans="1:36" ht="15.75" customHeight="1" hidden="1">
      <c r="A807" s="14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</row>
    <row r="808" spans="1:36" ht="15.75" customHeight="1" hidden="1">
      <c r="A808" s="14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</row>
    <row r="809" spans="1:36" ht="15.75" customHeight="1" hidden="1">
      <c r="A809" s="14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</row>
    <row r="810" spans="1:36" ht="15.75" customHeight="1" hidden="1">
      <c r="A810" s="14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</row>
    <row r="811" spans="1:36" ht="15.75" customHeight="1" hidden="1">
      <c r="A811" s="14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</row>
    <row r="812" spans="1:36" ht="15.75" customHeight="1" hidden="1">
      <c r="A812" s="14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</row>
    <row r="813" spans="1:36" ht="15.75" customHeight="1" hidden="1">
      <c r="A813" s="14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</row>
    <row r="814" spans="1:36" ht="15.75" customHeight="1" hidden="1">
      <c r="A814" s="14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</row>
    <row r="815" spans="1:36" ht="15.75" customHeight="1" hidden="1">
      <c r="A815" s="14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</row>
    <row r="816" spans="1:36" ht="15.75" customHeight="1" hidden="1">
      <c r="A816" s="14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</row>
    <row r="817" spans="1:36" ht="15.75" customHeight="1" hidden="1">
      <c r="A817" s="14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</row>
    <row r="818" spans="1:36" ht="15.75" customHeight="1" hidden="1">
      <c r="A818" s="14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</row>
    <row r="819" spans="1:36" ht="15.75" customHeight="1" hidden="1">
      <c r="A819" s="14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</row>
    <row r="820" spans="1:36" ht="15.75" customHeight="1" hidden="1">
      <c r="A820" s="14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</row>
    <row r="821" spans="1:36" ht="15.75" customHeight="1" hidden="1">
      <c r="A821" s="14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</row>
    <row r="822" spans="1:36" ht="15.75" customHeight="1" hidden="1">
      <c r="A822" s="14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</row>
    <row r="823" spans="1:36" ht="15.75" customHeight="1" hidden="1">
      <c r="A823" s="14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</row>
    <row r="824" spans="1:36" ht="15.75" customHeight="1" hidden="1">
      <c r="A824" s="14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</row>
    <row r="825" spans="1:36" ht="15.75" customHeight="1" hidden="1">
      <c r="A825" s="14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</row>
    <row r="826" spans="1:36" ht="15.75" customHeight="1" hidden="1">
      <c r="A826" s="14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</row>
    <row r="827" spans="1:36" ht="15.75" customHeight="1" hidden="1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</row>
    <row r="828" spans="1:36" ht="15.75" customHeight="1" hidden="1">
      <c r="A828" s="14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</row>
    <row r="829" spans="1:36" ht="15.75" customHeight="1" hidden="1">
      <c r="A829" s="14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</row>
    <row r="830" spans="1:36" ht="15.75" customHeight="1" hidden="1">
      <c r="A830" s="14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</row>
    <row r="831" spans="1:36" ht="15.75" customHeight="1" hidden="1">
      <c r="A831" s="14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</row>
    <row r="832" spans="1:36" ht="15.75" customHeight="1" hidden="1">
      <c r="A832" s="14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</row>
    <row r="833" spans="1:36" ht="15.75" customHeight="1" hidden="1">
      <c r="A833" s="14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</row>
    <row r="834" spans="1:36" ht="15.75" customHeight="1" hidden="1">
      <c r="A834" s="14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</row>
    <row r="835" spans="1:36" ht="15.75" customHeight="1" hidden="1">
      <c r="A835" s="14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</row>
    <row r="836" spans="1:36" ht="15.75" customHeight="1" hidden="1">
      <c r="A836" s="14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</row>
    <row r="837" spans="1:36" ht="15.75" customHeight="1" hidden="1">
      <c r="A837" s="14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</row>
    <row r="838" spans="1:36" ht="15.75" customHeight="1" hidden="1">
      <c r="A838" s="14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</row>
    <row r="839" spans="1:36" ht="15.75" customHeight="1" hidden="1">
      <c r="A839" s="14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</row>
    <row r="840" spans="1:36" ht="15.75" customHeight="1" hidden="1">
      <c r="A840" s="14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</row>
    <row r="841" spans="1:36" ht="15.75" customHeight="1" hidden="1">
      <c r="A841" s="14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</row>
    <row r="842" spans="1:36" ht="15.75" customHeight="1" hidden="1">
      <c r="A842" s="14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</row>
    <row r="843" spans="1:36" ht="15.75" customHeight="1" hidden="1">
      <c r="A843" s="14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</row>
    <row r="844" spans="1:36" ht="15.75" customHeight="1" hidden="1">
      <c r="A844" s="14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</row>
    <row r="845" spans="1:36" ht="15.75" customHeight="1" hidden="1">
      <c r="A845" s="14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</row>
    <row r="846" spans="1:36" ht="15.75" customHeight="1" hidden="1">
      <c r="A846" s="14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</row>
    <row r="847" spans="1:36" ht="15.75" customHeight="1" hidden="1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</row>
    <row r="848" spans="1:36" ht="15.75" customHeight="1" hidden="1">
      <c r="A848" s="14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</row>
    <row r="849" spans="1:36" ht="15.75" customHeight="1" hidden="1">
      <c r="A849" s="14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</row>
    <row r="850" spans="1:36" ht="15.75" customHeight="1" hidden="1">
      <c r="A850" s="14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</row>
    <row r="851" spans="1:36" ht="15.75" customHeight="1" hidden="1">
      <c r="A851" s="14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</row>
    <row r="852" spans="1:36" ht="15.75" customHeight="1" hidden="1">
      <c r="A852" s="14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</row>
    <row r="853" spans="1:36" ht="15.75" customHeight="1" hidden="1">
      <c r="A853" s="14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</row>
    <row r="854" spans="1:36" ht="15.75" customHeight="1" hidden="1">
      <c r="A854" s="14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</row>
    <row r="855" spans="1:36" ht="15.75" customHeight="1" hidden="1">
      <c r="A855" s="14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</row>
    <row r="856" spans="1:36" ht="15.75" customHeight="1" hidden="1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</row>
    <row r="857" spans="1:36" ht="15.75" customHeight="1" hidden="1">
      <c r="A857" s="14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</row>
    <row r="858" spans="1:36" ht="15.75" customHeight="1" hidden="1">
      <c r="A858" s="14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</row>
    <row r="859" spans="1:36" ht="15.75" customHeight="1" hidden="1">
      <c r="A859" s="14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</row>
    <row r="860" spans="1:36" ht="15.75" customHeight="1" hidden="1">
      <c r="A860" s="14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</row>
    <row r="861" spans="1:36" ht="15.75" customHeight="1" hidden="1">
      <c r="A861" s="14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</row>
    <row r="862" spans="1:36" ht="15.75" customHeight="1" hidden="1">
      <c r="A862" s="14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</row>
    <row r="863" spans="1:36" ht="15.75" customHeight="1" hidden="1">
      <c r="A863" s="14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</row>
    <row r="864" spans="1:36" ht="15.75" customHeight="1" hidden="1">
      <c r="A864" s="14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</row>
    <row r="865" spans="1:36" ht="15.75" customHeight="1" hidden="1">
      <c r="A865" s="14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</row>
    <row r="866" spans="1:36" ht="15.75" customHeight="1" hidden="1">
      <c r="A866" s="14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</row>
    <row r="867" spans="1:36" ht="15.75" customHeight="1" hidden="1">
      <c r="A867" s="14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</row>
    <row r="868" spans="1:36" ht="15.75" customHeight="1" hidden="1">
      <c r="A868" s="14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</row>
    <row r="869" spans="1:36" ht="15.75" customHeight="1" hidden="1">
      <c r="A869" s="14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</row>
    <row r="870" spans="1:36" ht="15.75" customHeight="1" hidden="1">
      <c r="A870" s="14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</row>
    <row r="871" spans="1:36" ht="15.75" customHeight="1" hidden="1">
      <c r="A871" s="14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</row>
    <row r="872" spans="1:36" ht="15.75" customHeight="1" hidden="1">
      <c r="A872" s="14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</row>
    <row r="873" spans="1:36" ht="15.75" customHeight="1" hidden="1">
      <c r="A873" s="14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</row>
    <row r="874" spans="1:36" ht="15.75" customHeight="1" hidden="1">
      <c r="A874" s="14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</row>
    <row r="875" spans="1:36" ht="15.75" customHeight="1" hidden="1">
      <c r="A875" s="14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</row>
    <row r="876" spans="1:36" ht="15.75" customHeight="1" hidden="1">
      <c r="A876" s="14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</row>
    <row r="877" spans="1:36" ht="15.75" customHeight="1" hidden="1">
      <c r="A877" s="14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</row>
    <row r="878" spans="1:36" ht="15.75" customHeight="1" hidden="1">
      <c r="A878" s="14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</row>
    <row r="879" spans="1:36" ht="15.75" customHeight="1" hidden="1">
      <c r="A879" s="14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</row>
    <row r="880" spans="1:36" ht="15.75" customHeight="1" hidden="1">
      <c r="A880" s="14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</row>
    <row r="881" spans="1:36" ht="15.75" customHeight="1" hidden="1">
      <c r="A881" s="14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</row>
    <row r="882" spans="1:36" ht="15.75" customHeight="1" hidden="1">
      <c r="A882" s="14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</row>
    <row r="883" spans="1:36" ht="15.75" customHeight="1" hidden="1">
      <c r="A883" s="14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</row>
    <row r="884" spans="1:36" ht="15.75" customHeight="1" hidden="1">
      <c r="A884" s="14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</row>
    <row r="885" spans="1:36" ht="15.75" customHeight="1" hidden="1">
      <c r="A885" s="14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</row>
    <row r="886" spans="1:36" ht="15.75" customHeight="1" hidden="1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</row>
    <row r="887" spans="1:36" ht="15.75" customHeight="1" hidden="1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</row>
    <row r="888" spans="1:36" ht="15.75" customHeight="1" hidden="1">
      <c r="A888" s="14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</row>
    <row r="889" spans="1:36" ht="15.75" customHeight="1" hidden="1">
      <c r="A889" s="14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</row>
    <row r="890" spans="1:36" ht="15.75" customHeight="1" hidden="1">
      <c r="A890" s="14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</row>
    <row r="891" spans="1:36" ht="15.75" customHeight="1" hidden="1">
      <c r="A891" s="14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</row>
    <row r="892" spans="1:36" ht="15.75" customHeight="1" hidden="1">
      <c r="A892" s="14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</row>
    <row r="893" spans="1:36" ht="15.75" customHeight="1" hidden="1">
      <c r="A893" s="14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</row>
    <row r="894" spans="1:36" ht="15.75" customHeight="1" hidden="1">
      <c r="A894" s="14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</row>
    <row r="895" spans="1:36" ht="15.75" customHeight="1" hidden="1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</row>
    <row r="896" spans="1:36" ht="15.75" customHeight="1" hidden="1">
      <c r="A896" s="14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</row>
    <row r="897" spans="1:36" ht="15.75" customHeight="1" hidden="1">
      <c r="A897" s="14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</row>
    <row r="898" spans="1:36" ht="15.75" customHeight="1" hidden="1">
      <c r="A898" s="14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</row>
    <row r="899" spans="1:36" ht="15.75" customHeight="1" hidden="1">
      <c r="A899" s="14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</row>
    <row r="900" spans="1:36" ht="15.75" customHeight="1" hidden="1">
      <c r="A900" s="14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</row>
    <row r="901" spans="1:36" ht="15.75" customHeight="1" hidden="1">
      <c r="A901" s="14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</row>
    <row r="902" spans="1:36" ht="15.75" customHeight="1" hidden="1">
      <c r="A902" s="14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</row>
    <row r="903" spans="1:36" ht="15.75" customHeight="1" hidden="1">
      <c r="A903" s="14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</row>
    <row r="904" spans="1:36" ht="15.75" customHeight="1" hidden="1">
      <c r="A904" s="14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</row>
    <row r="905" spans="1:36" ht="15.75" customHeight="1" hidden="1">
      <c r="A905" s="14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</row>
    <row r="906" spans="1:36" ht="15.75" customHeight="1" hidden="1">
      <c r="A906" s="14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</row>
    <row r="907" spans="1:36" ht="15.75" customHeight="1" hidden="1">
      <c r="A907" s="14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</row>
    <row r="908" spans="1:36" ht="15.75" customHeight="1" hidden="1">
      <c r="A908" s="14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</row>
    <row r="909" spans="1:36" ht="15.75" customHeight="1" hidden="1">
      <c r="A909" s="14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</row>
    <row r="910" spans="1:36" ht="15.75" customHeight="1" hidden="1">
      <c r="A910" s="14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</row>
    <row r="911" spans="1:36" ht="15.75" customHeight="1" hidden="1">
      <c r="A911" s="14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</row>
    <row r="912" spans="1:36" ht="15.75" customHeight="1" hidden="1">
      <c r="A912" s="14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</row>
    <row r="913" spans="1:36" ht="15.75" customHeight="1" hidden="1">
      <c r="A913" s="14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</row>
    <row r="914" spans="1:36" ht="15.75" customHeight="1" hidden="1">
      <c r="A914" s="14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</row>
    <row r="915" spans="1:36" ht="15.75" customHeight="1" hidden="1">
      <c r="A915" s="14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</row>
    <row r="916" spans="1:36" ht="15.75" customHeight="1" hidden="1">
      <c r="A916" s="14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</row>
    <row r="917" spans="1:36" ht="15.75" customHeight="1" hidden="1">
      <c r="A917" s="14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</row>
    <row r="918" spans="1:36" ht="15.75" customHeight="1" hidden="1">
      <c r="A918" s="14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</row>
    <row r="919" spans="1:36" ht="15.75" customHeight="1" hidden="1">
      <c r="A919" s="14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</row>
    <row r="920" spans="1:36" ht="15.75" customHeight="1" hidden="1">
      <c r="A920" s="14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</row>
    <row r="921" spans="1:36" ht="15.75" customHeight="1" hidden="1">
      <c r="A921" s="14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</row>
    <row r="922" spans="1:36" ht="15.75" customHeight="1" hidden="1">
      <c r="A922" s="14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</row>
    <row r="923" spans="1:36" ht="15.75" customHeight="1" hidden="1">
      <c r="A923" s="14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</row>
    <row r="924" spans="1:36" ht="15.75" customHeight="1" hidden="1">
      <c r="A924" s="14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</row>
    <row r="925" spans="1:36" ht="15.75" customHeight="1" hidden="1">
      <c r="A925" s="14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</row>
    <row r="926" spans="1:36" ht="15.75" customHeight="1" hidden="1">
      <c r="A926" s="14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</row>
    <row r="927" spans="1:36" ht="15.75" customHeight="1" hidden="1">
      <c r="A927" s="14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</row>
    <row r="928" spans="1:36" ht="15.75" customHeight="1" hidden="1">
      <c r="A928" s="14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</row>
    <row r="929" spans="1:36" ht="15.75" customHeight="1" hidden="1">
      <c r="A929" s="14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</row>
    <row r="930" spans="1:36" ht="15.75" customHeight="1" hidden="1">
      <c r="A930" s="14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</row>
    <row r="931" spans="1:36" ht="15.75" customHeight="1" hidden="1">
      <c r="A931" s="14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</row>
    <row r="932" spans="1:36" ht="15.75" customHeight="1" hidden="1">
      <c r="A932" s="14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</row>
    <row r="933" spans="1:36" ht="15.75" customHeight="1" hidden="1">
      <c r="A933" s="14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</row>
    <row r="934" spans="1:36" ht="15.75" customHeight="1" hidden="1">
      <c r="A934" s="14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</row>
    <row r="935" spans="1:36" ht="15.75" customHeight="1" hidden="1">
      <c r="A935" s="14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</row>
    <row r="936" spans="1:36" ht="15.75" customHeight="1" hidden="1">
      <c r="A936" s="14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</row>
    <row r="937" spans="1:36" ht="15.75" customHeight="1" hidden="1">
      <c r="A937" s="14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</row>
    <row r="938" spans="1:36" ht="15.75" customHeight="1" hidden="1">
      <c r="A938" s="14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</row>
    <row r="939" spans="1:36" ht="15.75" customHeight="1" hidden="1">
      <c r="A939" s="14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</row>
    <row r="940" spans="1:36" ht="15.75" customHeight="1" hidden="1">
      <c r="A940" s="14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</row>
    <row r="941" spans="1:36" ht="15.75" customHeight="1" hidden="1">
      <c r="A941" s="14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</row>
    <row r="942" spans="1:36" ht="15.75" customHeight="1" hidden="1">
      <c r="A942" s="14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</row>
    <row r="943" spans="1:36" ht="15.75" customHeight="1" hidden="1">
      <c r="A943" s="14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</row>
    <row r="944" spans="1:36" ht="15.75" customHeight="1" hidden="1">
      <c r="A944" s="14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</row>
    <row r="945" spans="1:36" ht="15.75" customHeight="1" hidden="1">
      <c r="A945" s="14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</row>
    <row r="946" spans="1:36" ht="15.75" customHeight="1" hidden="1">
      <c r="A946" s="14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</row>
    <row r="947" spans="1:36" ht="15.75" customHeight="1" hidden="1">
      <c r="A947" s="14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</row>
    <row r="948" spans="1:36" ht="15.75" customHeight="1" hidden="1">
      <c r="A948" s="14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</row>
    <row r="949" spans="1:36" ht="15.75" customHeight="1" hidden="1">
      <c r="A949" s="14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</row>
    <row r="950" spans="1:36" ht="15.75" customHeight="1" hidden="1">
      <c r="A950" s="14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</row>
    <row r="951" spans="1:36" ht="15.75" customHeight="1" hidden="1">
      <c r="A951" s="14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</row>
    <row r="952" spans="1:36" ht="15.75" customHeight="1" hidden="1">
      <c r="A952" s="14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</row>
    <row r="953" spans="1:36" ht="15.75" customHeight="1" hidden="1">
      <c r="A953" s="14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</row>
    <row r="954" spans="1:36" ht="15.75" customHeight="1" hidden="1">
      <c r="A954" s="14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</row>
    <row r="955" spans="1:36" ht="15.75" customHeight="1" hidden="1">
      <c r="A955" s="14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</row>
    <row r="956" spans="1:36" ht="15.75" customHeight="1" hidden="1">
      <c r="A956" s="14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</row>
    <row r="957" spans="1:36" ht="15.75" customHeight="1" hidden="1">
      <c r="A957" s="14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</row>
    <row r="958" spans="1:36" ht="15.75" customHeight="1" hidden="1">
      <c r="A958" s="14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</row>
    <row r="959" spans="1:36" ht="15.75" customHeight="1" hidden="1">
      <c r="A959" s="14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</row>
    <row r="960" spans="1:36" ht="15.75" customHeight="1" hidden="1">
      <c r="A960" s="14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</row>
    <row r="961" spans="1:36" ht="15.75" customHeight="1" hidden="1">
      <c r="A961" s="14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</row>
    <row r="962" spans="1:36" ht="15.75" customHeight="1" hidden="1">
      <c r="A962" s="14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</row>
    <row r="963" spans="1:36" ht="15.75" customHeight="1" hidden="1">
      <c r="A963" s="14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</row>
    <row r="964" spans="1:36" ht="15.75" customHeight="1" hidden="1">
      <c r="A964" s="14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</row>
    <row r="965" spans="1:36" ht="15.75" customHeight="1" hidden="1">
      <c r="A965" s="14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</row>
    <row r="966" spans="1:36" ht="15.75" customHeight="1" hidden="1">
      <c r="A966" s="14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</row>
    <row r="967" spans="1:36" ht="15.75" customHeight="1" hidden="1">
      <c r="A967" s="14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</row>
    <row r="968" spans="1:36" ht="15.75" customHeight="1" hidden="1">
      <c r="A968" s="14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</row>
    <row r="969" spans="1:36" ht="15.75" customHeight="1" hidden="1">
      <c r="A969" s="14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</row>
    <row r="970" spans="1:36" ht="15.75" customHeight="1" hidden="1">
      <c r="A970" s="14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</row>
    <row r="971" spans="1:36" ht="15.75" customHeight="1" hidden="1">
      <c r="A971" s="14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</row>
    <row r="972" spans="1:36" ht="15.75" customHeight="1" hidden="1">
      <c r="A972" s="14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</row>
    <row r="973" spans="1:36" ht="15.75" customHeight="1" hidden="1">
      <c r="A973" s="14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</row>
    <row r="974" spans="1:36" ht="15.75" customHeight="1" hidden="1">
      <c r="A974" s="14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</row>
    <row r="975" spans="1:36" ht="15.75" customHeight="1" hidden="1">
      <c r="A975" s="14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</row>
    <row r="976" spans="1:36" ht="15.75" customHeight="1" hidden="1">
      <c r="A976" s="14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</row>
    <row r="977" spans="1:36" ht="15.75" customHeight="1" hidden="1">
      <c r="A977" s="14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</row>
    <row r="978" spans="1:36" ht="15.75" customHeight="1" hidden="1">
      <c r="A978" s="14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</row>
    <row r="979" spans="1:36" ht="15.75" customHeight="1" hidden="1">
      <c r="A979" s="14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</row>
    <row r="980" spans="1:36" ht="15.75" customHeight="1" hidden="1">
      <c r="A980" s="14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</row>
    <row r="981" spans="1:36" ht="15.75" customHeight="1" hidden="1">
      <c r="A981" s="14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</row>
    <row r="982" spans="1:36" ht="15.75" customHeight="1" hidden="1">
      <c r="A982" s="14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</row>
    <row r="983" spans="1:36" ht="15.75" customHeight="1" hidden="1">
      <c r="A983" s="14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</row>
    <row r="984" spans="1:36" ht="15.75" customHeight="1" hidden="1">
      <c r="A984" s="14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</row>
    <row r="985" spans="1:36" ht="15.75" customHeight="1" hidden="1">
      <c r="A985" s="14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</row>
    <row r="986" spans="1:36" ht="15.75" customHeight="1" hidden="1">
      <c r="A986" s="14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</row>
    <row r="987" spans="1:36" ht="15.75" customHeight="1" hidden="1">
      <c r="A987" s="14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</row>
    <row r="988" spans="1:36" ht="15.75" customHeight="1" hidden="1">
      <c r="A988" s="14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</row>
    <row r="989" spans="1:36" ht="15.75" customHeight="1" hidden="1">
      <c r="A989" s="14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</row>
    <row r="990" spans="1:36" ht="15.75" customHeight="1" hidden="1">
      <c r="A990" s="14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</row>
    <row r="991" spans="1:36" ht="15.75" customHeight="1" hidden="1">
      <c r="A991" s="14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</row>
    <row r="992" spans="1:36" ht="15.75" customHeight="1" hidden="1">
      <c r="A992" s="14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</row>
    <row r="993" spans="1:36" ht="15.75" customHeight="1" hidden="1">
      <c r="A993" s="14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</row>
    <row r="994" spans="1:36" ht="15.75" customHeight="1" hidden="1">
      <c r="A994" s="14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</row>
    <row r="995" spans="1:36" ht="15.75" customHeight="1" hidden="1">
      <c r="A995" s="14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</row>
    <row r="996" spans="1:36" ht="15.75" customHeight="1" hidden="1">
      <c r="A996" s="14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</row>
    <row r="997" spans="1:36" ht="15.75" customHeight="1" hidden="1">
      <c r="A997" s="14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</row>
    <row r="998" spans="1:36" ht="15.75" customHeight="1" hidden="1">
      <c r="A998" s="14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</row>
    <row r="999" spans="1:36" ht="15.75" customHeight="1" hidden="1">
      <c r="A999" s="14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</row>
    <row r="1000" spans="1:36" ht="15.75" customHeight="1" hidden="1">
      <c r="A1000" s="14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</row>
  </sheetData>
  <mergeCells count="24">
    <mergeCell ref="C9:F9"/>
    <mergeCell ref="C10:F10"/>
    <mergeCell ref="I9:K9"/>
    <mergeCell ref="I10:K10"/>
    <mergeCell ref="F13:F15"/>
    <mergeCell ref="K13:K15"/>
    <mergeCell ref="B2:O2"/>
    <mergeCell ref="D4:H6"/>
    <mergeCell ref="I4:J4"/>
    <mergeCell ref="I5:J5"/>
    <mergeCell ref="I6:J6"/>
    <mergeCell ref="B10:B15"/>
    <mergeCell ref="H10:H15"/>
    <mergeCell ref="D74:G74"/>
    <mergeCell ref="D76:G76"/>
    <mergeCell ref="D77:G77"/>
    <mergeCell ref="D78:G78"/>
    <mergeCell ref="C18:O18"/>
    <mergeCell ref="C30:O30"/>
    <mergeCell ref="C67:O67"/>
    <mergeCell ref="D71:G71"/>
    <mergeCell ref="D72:G72"/>
    <mergeCell ref="D73:G73"/>
    <mergeCell ref="J73:K73"/>
  </mergeCells>
  <conditionalFormatting sqref="B2">
    <cfRule type="cellIs" priority="1" dxfId="0" operator="equal">
      <formula>0</formula>
    </cfRule>
  </conditionalFormatting>
  <dataValidations count="1">
    <dataValidation type="list" allowBlank="1" showErrorMessage="1" sqref="D69">
      <formula1>$D$20:$O$20</formula1>
    </dataValidation>
  </dataValidations>
  <printOptions/>
  <pageMargins left="0.7" right="0.7" top="0.75" bottom="0.75" header="0" footer="0"/>
  <pageSetup horizontalDpi="600" verticalDpi="600"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D13"/>
  <sheetViews>
    <sheetView workbookViewId="0" topLeftCell="A1"/>
  </sheetViews>
  <sheetFormatPr defaultColWidth="14.421875" defaultRowHeight="15" customHeight="1"/>
  <cols>
    <col min="1" max="1" width="10.7109375" style="0" customWidth="1"/>
    <col min="2" max="2" width="28.140625" style="0" customWidth="1"/>
    <col min="3" max="4" width="69.28125" style="0" customWidth="1"/>
    <col min="5" max="26" width="10.7109375" style="0" customWidth="1"/>
  </cols>
  <sheetData>
    <row r="5" spans="2:4" ht="15">
      <c r="B5" s="51">
        <f>+'2.Indicadores marketing digital'!C75</f>
        <v>0</v>
      </c>
      <c r="C5" s="52" t="s">
        <v>44</v>
      </c>
      <c r="D5" s="52" t="s">
        <v>45</v>
      </c>
    </row>
    <row r="6" spans="2:4" ht="74.25" customHeight="1">
      <c r="B6" s="53" t="str">
        <f>+'2.Indicadores marketing digital'!C72</f>
        <v>¿Cuántos clics realizaron?</v>
      </c>
      <c r="C6" s="53" t="s">
        <v>46</v>
      </c>
      <c r="D6" s="53" t="s">
        <v>47</v>
      </c>
    </row>
    <row r="7" spans="2:4" ht="75">
      <c r="B7" s="53" t="str">
        <f>+'2.Indicadores marketing digital'!C73</f>
        <v>De esos clics, ¿cuántos fueron potenciales clientes (leads)?</v>
      </c>
      <c r="C7" s="53" t="s">
        <v>48</v>
      </c>
      <c r="D7" s="53" t="s">
        <v>49</v>
      </c>
    </row>
    <row r="8" spans="2:4" ht="120">
      <c r="B8" s="53" t="str">
        <f>+'2.Indicadores marketing digital'!C74</f>
        <v>Finalmente, ¿ cuántas ventas realizaste a partir de esta campaña?</v>
      </c>
      <c r="C8" s="53" t="s">
        <v>50</v>
      </c>
      <c r="D8" s="53" t="s">
        <v>51</v>
      </c>
    </row>
    <row r="9" spans="2:3" ht="15">
      <c r="B9" s="53"/>
      <c r="C9" s="53"/>
    </row>
    <row r="10" spans="3:4" ht="15">
      <c r="C10" s="52" t="s">
        <v>44</v>
      </c>
      <c r="D10" s="52" t="s">
        <v>45</v>
      </c>
    </row>
    <row r="11" spans="2:4" ht="15">
      <c r="B11" s="51" t="str">
        <f>+'2.Indicadores marketing digital'!C76</f>
        <v>CPC (x clic)</v>
      </c>
      <c r="C11" s="53" t="s">
        <v>52</v>
      </c>
      <c r="D11" s="53" t="s">
        <v>53</v>
      </c>
    </row>
    <row r="12" spans="2:4" ht="15">
      <c r="B12" s="51" t="str">
        <f>+'2.Indicadores marketing digital'!C77</f>
        <v>CPL (x lead)</v>
      </c>
      <c r="C12" s="53" t="s">
        <v>52</v>
      </c>
      <c r="D12" s="53" t="s">
        <v>53</v>
      </c>
    </row>
    <row r="13" spans="2:4" ht="15">
      <c r="B13" s="51" t="str">
        <f>+'2.Indicadores marketing digital'!C78</f>
        <v>CAC (x adquisión)</v>
      </c>
      <c r="C13" s="53" t="s">
        <v>52</v>
      </c>
      <c r="D13" s="53" t="s">
        <v>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showGridLines="0" workbookViewId="0" topLeftCell="A1"/>
  </sheetViews>
  <sheetFormatPr defaultColWidth="14.421875" defaultRowHeight="15" customHeight="1"/>
  <cols>
    <col min="1" max="1" width="16.8515625" style="0" customWidth="1"/>
    <col min="2" max="2" width="21.140625" style="0" customWidth="1"/>
    <col min="3" max="9" width="10.7109375" style="0" customWidth="1"/>
    <col min="10" max="10" width="14.57421875" style="0" customWidth="1"/>
    <col min="11" max="26" width="10.7109375" style="0" customWidth="1"/>
  </cols>
  <sheetData>
    <row r="1" ht="15">
      <c r="C1" s="52"/>
    </row>
    <row r="2" spans="2:3" ht="15">
      <c r="B2" s="54" t="s">
        <v>54</v>
      </c>
      <c r="C2" s="52"/>
    </row>
    <row r="3" ht="15">
      <c r="C3" s="52"/>
    </row>
    <row r="4" spans="2:11" ht="45">
      <c r="B4" s="55" t="s">
        <v>55</v>
      </c>
      <c r="C4" s="56"/>
      <c r="D4" s="56"/>
      <c r="E4" s="56"/>
      <c r="F4" s="56"/>
      <c r="G4" s="56"/>
      <c r="H4" s="57"/>
      <c r="I4" s="58" t="s">
        <v>56</v>
      </c>
      <c r="J4" s="58" t="s">
        <v>57</v>
      </c>
      <c r="K4" s="58" t="s">
        <v>58</v>
      </c>
    </row>
    <row r="5" spans="1:11" ht="15">
      <c r="A5" s="51" t="s">
        <v>59</v>
      </c>
      <c r="B5" s="5" t="s">
        <v>60</v>
      </c>
      <c r="C5" s="59">
        <v>76000</v>
      </c>
      <c r="D5" s="59">
        <v>140000</v>
      </c>
      <c r="E5" s="16"/>
      <c r="F5" s="16"/>
      <c r="G5" s="16"/>
      <c r="H5" s="16"/>
      <c r="I5" s="60">
        <f aca="true" t="shared" si="0" ref="I5:I6">+_xlfn.IFERROR(AVERAGE(C5:H5),0)</f>
        <v>108000</v>
      </c>
      <c r="J5" s="61">
        <v>10</v>
      </c>
      <c r="K5" s="60">
        <f aca="true" t="shared" si="1" ref="K5:K7">+J5*C5</f>
        <v>760000</v>
      </c>
    </row>
    <row r="6" spans="1:11" ht="15">
      <c r="A6" s="62">
        <v>0.6</v>
      </c>
      <c r="B6" s="5" t="s">
        <v>61</v>
      </c>
      <c r="C6" s="59">
        <f aca="true" t="shared" si="2" ref="C6:D6">+C5*$A$6</f>
        <v>45600</v>
      </c>
      <c r="D6" s="59">
        <f t="shared" si="2"/>
        <v>84000</v>
      </c>
      <c r="E6" s="16"/>
      <c r="F6" s="16"/>
      <c r="G6" s="16"/>
      <c r="H6" s="16"/>
      <c r="I6" s="60">
        <f t="shared" si="0"/>
        <v>64800</v>
      </c>
      <c r="J6" s="63">
        <f aca="true" t="shared" si="3" ref="J6:J7">+$J$5</f>
        <v>10</v>
      </c>
      <c r="K6" s="60">
        <f t="shared" si="1"/>
        <v>456000</v>
      </c>
    </row>
    <row r="7" spans="2:11" ht="15">
      <c r="B7" s="64" t="s">
        <v>62</v>
      </c>
      <c r="C7" s="65">
        <f aca="true" t="shared" si="4" ref="C7:I7">+C5-C6</f>
        <v>30400</v>
      </c>
      <c r="D7" s="65">
        <f t="shared" si="4"/>
        <v>56000</v>
      </c>
      <c r="E7" s="65">
        <f t="shared" si="4"/>
        <v>0</v>
      </c>
      <c r="F7" s="65">
        <f t="shared" si="4"/>
        <v>0</v>
      </c>
      <c r="G7" s="65">
        <f t="shared" si="4"/>
        <v>0</v>
      </c>
      <c r="H7" s="65">
        <f t="shared" si="4"/>
        <v>0</v>
      </c>
      <c r="I7" s="66">
        <f t="shared" si="4"/>
        <v>43200</v>
      </c>
      <c r="J7" s="63">
        <f t="shared" si="3"/>
        <v>10</v>
      </c>
      <c r="K7" s="66">
        <f t="shared" si="1"/>
        <v>304000</v>
      </c>
    </row>
    <row r="8" spans="2:11" ht="15">
      <c r="B8" s="67" t="s">
        <v>63</v>
      </c>
      <c r="C8" s="68">
        <f aca="true" t="shared" si="5" ref="C8:I8">+C7/C5</f>
        <v>0.4</v>
      </c>
      <c r="D8" s="68">
        <f t="shared" si="5"/>
        <v>0.4</v>
      </c>
      <c r="E8" s="68" t="e">
        <f t="shared" si="5"/>
        <v>#DIV/0!</v>
      </c>
      <c r="F8" s="68" t="e">
        <f t="shared" si="5"/>
        <v>#DIV/0!</v>
      </c>
      <c r="G8" s="68" t="e">
        <f t="shared" si="5"/>
        <v>#DIV/0!</v>
      </c>
      <c r="H8" s="68" t="e">
        <f t="shared" si="5"/>
        <v>#DIV/0!</v>
      </c>
      <c r="I8" s="69">
        <f t="shared" si="5"/>
        <v>0.4</v>
      </c>
      <c r="J8" s="63"/>
      <c r="K8" s="69">
        <f>+K7/K5</f>
        <v>0.4</v>
      </c>
    </row>
    <row r="9" spans="2:11" ht="15">
      <c r="B9" s="5"/>
      <c r="C9" s="59"/>
      <c r="D9" s="16"/>
      <c r="E9" s="16"/>
      <c r="F9" s="16"/>
      <c r="G9" s="16"/>
      <c r="H9" s="16"/>
      <c r="I9" s="63"/>
      <c r="J9" s="63"/>
      <c r="K9" s="63"/>
    </row>
    <row r="10" spans="2:11" ht="15">
      <c r="B10" s="5" t="s">
        <v>64</v>
      </c>
      <c r="C10" s="70"/>
      <c r="D10" s="54"/>
      <c r="E10" s="54"/>
      <c r="F10" s="54"/>
      <c r="G10" s="54"/>
      <c r="H10" s="54"/>
      <c r="I10" s="60">
        <f aca="true" t="shared" si="6" ref="I10:I11">+_xlfn.IFERROR(AVERAGE(C10:H10),0)</f>
        <v>0</v>
      </c>
      <c r="J10" s="63"/>
      <c r="K10" s="60">
        <f>+C10</f>
        <v>0</v>
      </c>
    </row>
    <row r="11" spans="2:11" ht="15">
      <c r="B11" s="5" t="s">
        <v>65</v>
      </c>
      <c r="C11" s="70"/>
      <c r="D11" s="54"/>
      <c r="E11" s="54"/>
      <c r="F11" s="54"/>
      <c r="G11" s="54"/>
      <c r="H11" s="54"/>
      <c r="I11" s="60">
        <f t="shared" si="6"/>
        <v>0</v>
      </c>
      <c r="J11" s="63">
        <f>+$J$5</f>
        <v>10</v>
      </c>
      <c r="K11" s="60">
        <f>+C11*J11</f>
        <v>0</v>
      </c>
    </row>
    <row r="12" spans="2:11" ht="15">
      <c r="B12" s="5"/>
      <c r="C12" s="16"/>
      <c r="D12" s="16"/>
      <c r="E12" s="16"/>
      <c r="F12" s="16"/>
      <c r="G12" s="16"/>
      <c r="H12" s="16"/>
      <c r="I12" s="63"/>
      <c r="J12" s="63"/>
      <c r="K12" s="63"/>
    </row>
    <row r="13" spans="2:11" ht="15">
      <c r="B13" s="71" t="s">
        <v>66</v>
      </c>
      <c r="C13" s="72">
        <f aca="true" t="shared" si="7" ref="C13:I13">+C7-C10-C11</f>
        <v>30400</v>
      </c>
      <c r="D13" s="72">
        <f t="shared" si="7"/>
        <v>56000</v>
      </c>
      <c r="E13" s="72">
        <f t="shared" si="7"/>
        <v>0</v>
      </c>
      <c r="F13" s="72">
        <f t="shared" si="7"/>
        <v>0</v>
      </c>
      <c r="G13" s="72">
        <f t="shared" si="7"/>
        <v>0</v>
      </c>
      <c r="H13" s="72">
        <f t="shared" si="7"/>
        <v>0</v>
      </c>
      <c r="I13" s="73">
        <f t="shared" si="7"/>
        <v>43200</v>
      </c>
      <c r="J13" s="63"/>
      <c r="K13" s="73">
        <f>+K7-K10-K11</f>
        <v>304000</v>
      </c>
    </row>
    <row r="14" spans="2:11" ht="15">
      <c r="B14" s="74" t="s">
        <v>67</v>
      </c>
      <c r="C14" s="75">
        <f aca="true" t="shared" si="8" ref="C14:I14">_xlfn.IFERROR(C13/C5,0)</f>
        <v>0.4</v>
      </c>
      <c r="D14" s="75">
        <f t="shared" si="8"/>
        <v>0.4</v>
      </c>
      <c r="E14" s="75">
        <f t="shared" si="8"/>
        <v>0</v>
      </c>
      <c r="F14" s="75">
        <f t="shared" si="8"/>
        <v>0</v>
      </c>
      <c r="G14" s="75">
        <f t="shared" si="8"/>
        <v>0</v>
      </c>
      <c r="H14" s="75">
        <f t="shared" si="8"/>
        <v>0</v>
      </c>
      <c r="I14" s="76">
        <f t="shared" si="8"/>
        <v>0.4</v>
      </c>
      <c r="J14" s="77"/>
      <c r="K14" s="76">
        <f>_xlfn.IFERROR(K13/K5,0)</f>
        <v>0.4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2021-11-02T13:46:39Z</dcterms:created>
  <dcterms:modified xsi:type="dcterms:W3CDTF">2022-05-04T19:29:35Z</dcterms:modified>
  <cp:category/>
  <cp:version/>
  <cp:contentType/>
  <cp:contentStatus/>
</cp:coreProperties>
</file>